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workbookProtection lockStructure="1"/>
  <bookViews>
    <workbookView xWindow="32767" yWindow="32767" windowWidth="28800" windowHeight="11265" firstSheet="1" activeTab="1"/>
  </bookViews>
  <sheets>
    <sheet name="Instruções de Preenchimento" sheetId="1" state="hidden" r:id="rId1"/>
    <sheet name="Boletim Itinerário" sheetId="2" r:id="rId2"/>
    <sheet name="Tabelas" sheetId="3" state="hidden" r:id="rId3"/>
    <sheet name="CC" sheetId="4" state="hidden" r:id="rId4"/>
  </sheets>
  <definedNames>
    <definedName name="CentrosCusto">'CC'!$E$2:$E$1109</definedName>
  </definedNames>
  <calcPr fullCalcOnLoad="1"/>
</workbook>
</file>

<file path=xl/sharedStrings.xml><?xml version="1.0" encoding="utf-8"?>
<sst xmlns="http://schemas.openxmlformats.org/spreadsheetml/2006/main" count="1954" uniqueCount="1690">
  <si>
    <t>1. Dados pessoais (a preencher pelo trabalhador)</t>
  </si>
  <si>
    <t>Nome</t>
  </si>
  <si>
    <t>DIV/SERV</t>
  </si>
  <si>
    <t>Categoria</t>
  </si>
  <si>
    <t>2. Dados finais relativos à deslocação  (a preencher pelo trabalhador)</t>
  </si>
  <si>
    <t>2.1. Deslocação</t>
  </si>
  <si>
    <t>Data/Hora de fim</t>
  </si>
  <si>
    <t xml:space="preserve">    2.1.3. Motivo da deslocação</t>
  </si>
  <si>
    <t>/</t>
  </si>
  <si>
    <t>2.2. Alimentação paga:</t>
  </si>
  <si>
    <t>Pelo trabalhador</t>
  </si>
  <si>
    <t>Por entidade externa</t>
  </si>
  <si>
    <t xml:space="preserve">   2.2.1.</t>
  </si>
  <si>
    <t>Se alimentação paga por entidade externa:</t>
  </si>
  <si>
    <t>Almoço</t>
  </si>
  <si>
    <t>Nº Dias</t>
  </si>
  <si>
    <t>Jantar</t>
  </si>
  <si>
    <t>2.3. Alojamento pago:</t>
  </si>
  <si>
    <t>Pela UNL-FCT</t>
  </si>
  <si>
    <t xml:space="preserve">   2.3.1.</t>
  </si>
  <si>
    <t>Se alojamento pago pelo trabalhador:</t>
  </si>
  <si>
    <t>(anexar fatura)</t>
  </si>
  <si>
    <t>Qt</t>
  </si>
  <si>
    <t>Total (€)</t>
  </si>
  <si>
    <t>TOTAL (€)</t>
  </si>
  <si>
    <t>Descrição da despesa</t>
  </si>
  <si>
    <t>Sim</t>
  </si>
  <si>
    <t>Data:</t>
  </si>
  <si>
    <t>Assinatura:</t>
  </si>
  <si>
    <t>Visto.</t>
  </si>
  <si>
    <t>Aprovo.</t>
  </si>
  <si>
    <t>Assinatura e carimbo:</t>
  </si>
  <si>
    <t>Pelo Trabalhador</t>
  </si>
  <si>
    <t>Não</t>
  </si>
  <si>
    <t>Nº Interno</t>
  </si>
  <si>
    <t>Autorizo.</t>
  </si>
  <si>
    <t>Ajuda de custo diária</t>
  </si>
  <si>
    <t>Nº de dias 100%</t>
  </si>
  <si>
    <t>Total</t>
  </si>
  <si>
    <t>6.1. Valor a pagar de ajudas de custo</t>
  </si>
  <si>
    <t>6.5. Valor a pagar por transportes</t>
  </si>
  <si>
    <t>6.2. Desconto do subsídio de alimentação</t>
  </si>
  <si>
    <t>x 4,77€</t>
  </si>
  <si>
    <t>6.3 Existiu adiantamento?</t>
  </si>
  <si>
    <t>Valor adiantado</t>
  </si>
  <si>
    <t>Valor adiantado:</t>
  </si>
  <si>
    <t>6.5.1. Existiu adiantamento?</t>
  </si>
  <si>
    <t>6.6. Valor a pagar por outras despesas</t>
  </si>
  <si>
    <t>(Assinatura e carimbo)</t>
  </si>
  <si>
    <t>A Divisão de Recursos Financeiros</t>
  </si>
  <si>
    <t>A Divisão de Recursos Humanos</t>
  </si>
  <si>
    <t>b)</t>
  </si>
  <si>
    <t xml:space="preserve">Valor adiantado                          </t>
  </si>
  <si>
    <t>6.7. Valor final</t>
  </si>
  <si>
    <t>Valor Final Total</t>
  </si>
  <si>
    <t>Valor diário Ajudas de custo</t>
  </si>
  <si>
    <t xml:space="preserve">Total </t>
  </si>
  <si>
    <t xml:space="preserve">Total     </t>
  </si>
  <si>
    <t xml:space="preserve">Valor    </t>
  </si>
  <si>
    <t xml:space="preserve">    2.1.2. Data/Hora início</t>
  </si>
  <si>
    <t>6.6.1. Existiu adiantamento?</t>
  </si>
  <si>
    <t>1. Dados pessoais</t>
  </si>
  <si>
    <t>2. Dados finais relativos à deslocação</t>
  </si>
  <si>
    <t>F.F.</t>
  </si>
  <si>
    <t>ATIV.</t>
  </si>
  <si>
    <t>Atividade</t>
  </si>
  <si>
    <t>Sigla</t>
  </si>
  <si>
    <t>Descrição</t>
  </si>
  <si>
    <t>010101001</t>
  </si>
  <si>
    <t>Pessoal Docente do Quadro</t>
  </si>
  <si>
    <t>010101002</t>
  </si>
  <si>
    <t>Pessoal Docente Além Quadro</t>
  </si>
  <si>
    <t>010101003</t>
  </si>
  <si>
    <t>Pessoal Não Docente do Quadro</t>
  </si>
  <si>
    <t>010101004</t>
  </si>
  <si>
    <t>Pessoal Não Docente Além Quadro</t>
  </si>
  <si>
    <t>010101005</t>
  </si>
  <si>
    <t>Pessoal Não Docente Requisitado</t>
  </si>
  <si>
    <t>010101006</t>
  </si>
  <si>
    <t xml:space="preserve">Bolseiros </t>
  </si>
  <si>
    <t>Despesas de Funcionamento</t>
  </si>
  <si>
    <t>01010201</t>
  </si>
  <si>
    <t>I Ciclo-DM</t>
  </si>
  <si>
    <t>01010202</t>
  </si>
  <si>
    <t>II Ciclo-DM</t>
  </si>
  <si>
    <t>01010203</t>
  </si>
  <si>
    <t>III Ciclo-DM</t>
  </si>
  <si>
    <t>01010204</t>
  </si>
  <si>
    <t>Outros-DM</t>
  </si>
  <si>
    <t>0102001</t>
  </si>
  <si>
    <t>Proj. FCT-Escola Naval</t>
  </si>
  <si>
    <t>0102002</t>
  </si>
  <si>
    <t>Protocolo FCT/ESE João de Deus</t>
  </si>
  <si>
    <t>0102003</t>
  </si>
  <si>
    <t>Verbas Proprias DirDM</t>
  </si>
  <si>
    <t>0102004</t>
  </si>
  <si>
    <t>Verbas Proprias</t>
  </si>
  <si>
    <t>0102005</t>
  </si>
  <si>
    <t>Prot. FCT/SPM</t>
  </si>
  <si>
    <t>0102006</t>
  </si>
  <si>
    <t>Proj. COMENIUS - MiMa</t>
  </si>
  <si>
    <t>0102007</t>
  </si>
  <si>
    <t>PEst-OE/MAT/UI0297/2014 - CMA</t>
  </si>
  <si>
    <t>0102008</t>
  </si>
  <si>
    <t>Proj. IF/01622/2013/CP1161/CT0001-Alan Cain</t>
  </si>
  <si>
    <t>0102009</t>
  </si>
  <si>
    <t>7ª Jornada da Matemática</t>
  </si>
  <si>
    <t>0102010</t>
  </si>
  <si>
    <t>UID/MAT/00297/2013 - CMA</t>
  </si>
  <si>
    <t>0102011</t>
  </si>
  <si>
    <t>Protocolo INE/FCT</t>
  </si>
  <si>
    <t>0102012</t>
  </si>
  <si>
    <t>Proj. Acção Integrada Luso-Alemã A-13/17</t>
  </si>
  <si>
    <t>0102013</t>
  </si>
  <si>
    <t>Proj. NOVA IMS-Gracinda Guerreiro</t>
  </si>
  <si>
    <t>0102014</t>
  </si>
  <si>
    <t>8ª Jornada da Matemática</t>
  </si>
  <si>
    <t>0102015</t>
  </si>
  <si>
    <t>MathIngenious 2018</t>
  </si>
  <si>
    <t>0102016</t>
  </si>
  <si>
    <t>Curso de Formação DM/Willis Towers Watson</t>
  </si>
  <si>
    <t>0103001</t>
  </si>
  <si>
    <t>PD-Matemática</t>
  </si>
  <si>
    <t>0103002</t>
  </si>
  <si>
    <t>PD-Estatistica e Gestão de Risco</t>
  </si>
  <si>
    <t>020101001</t>
  </si>
  <si>
    <t>020101002</t>
  </si>
  <si>
    <t>020101003</t>
  </si>
  <si>
    <t>020101004</t>
  </si>
  <si>
    <t>020101005</t>
  </si>
  <si>
    <t>020101006</t>
  </si>
  <si>
    <t>02010201</t>
  </si>
  <si>
    <t>I Ciclo-DF</t>
  </si>
  <si>
    <t>02010202</t>
  </si>
  <si>
    <t>II Ciclo-DF</t>
  </si>
  <si>
    <t>02010203</t>
  </si>
  <si>
    <t>III Ciclo-DF</t>
  </si>
  <si>
    <t>02010204</t>
  </si>
  <si>
    <t>Outros-DF</t>
  </si>
  <si>
    <t>0202001</t>
  </si>
  <si>
    <t>Proj. METROVAC</t>
  </si>
  <si>
    <t>0202002</t>
  </si>
  <si>
    <t>Proj. QREN 13330-Sypec</t>
  </si>
  <si>
    <t>0202003</t>
  </si>
  <si>
    <t>Acordo Bilateral FCT/Marrocos-2015/2016</t>
  </si>
  <si>
    <t>0202004</t>
  </si>
  <si>
    <t>Proj. PD/00193/2012-RABBIT</t>
  </si>
  <si>
    <t>0202005</t>
  </si>
  <si>
    <t>FHP-LX</t>
  </si>
  <si>
    <t>0202006</t>
  </si>
  <si>
    <t>Conferência POSMOL 2015</t>
  </si>
  <si>
    <t>0202007</t>
  </si>
  <si>
    <t>Protocolo NGNS/FCT</t>
  </si>
  <si>
    <t>0202008</t>
  </si>
  <si>
    <t>Proj. 14IND06pres2vac</t>
  </si>
  <si>
    <t>0202009</t>
  </si>
  <si>
    <t>Proj. 14RPT01 ACQ-PRO</t>
  </si>
  <si>
    <t>0202010</t>
  </si>
  <si>
    <t>Protocolo NGNS-Overheads</t>
  </si>
  <si>
    <t>0202011</t>
  </si>
  <si>
    <t>Proj. NOVA Saúde (Reitoria)</t>
  </si>
  <si>
    <t>0202012</t>
  </si>
  <si>
    <t>Proj. 14 IIND01 3DMETChemIT</t>
  </si>
  <si>
    <t>0202013</t>
  </si>
  <si>
    <t>Conferência TEDxFCTUNL</t>
  </si>
  <si>
    <t>0202014</t>
  </si>
  <si>
    <t>Proj. IF/00380/2014/CP1224/CT0001-Filipe Silva</t>
  </si>
  <si>
    <t>0202015</t>
  </si>
  <si>
    <t xml:space="preserve">Proj.  PDE/25/2013-NOVA I4H </t>
  </si>
  <si>
    <t>0202016</t>
  </si>
  <si>
    <t>Sub. CAPES/Brasil -2016-2017-F. Raposo</t>
  </si>
  <si>
    <t>0202017</t>
  </si>
  <si>
    <t>Proj. Portugal 2020 ATMOS 3491</t>
  </si>
  <si>
    <t>0202018</t>
  </si>
  <si>
    <t>Ocupação Cientifica de Jovens nas Férias 2016</t>
  </si>
  <si>
    <t>0202019</t>
  </si>
  <si>
    <t>Cooperação-Ural federal university - Visiting PHD Student</t>
  </si>
  <si>
    <t>0202020</t>
  </si>
  <si>
    <t>Acordo Bilateral FCT/Marrocos- 2013/2014</t>
  </si>
  <si>
    <t>0202021</t>
  </si>
  <si>
    <t>Verbas Próprias- Paulo Limão</t>
  </si>
  <si>
    <t>0202022</t>
  </si>
  <si>
    <t>Proj. Ciência VIVA no Laboratório 2017- ID226</t>
  </si>
  <si>
    <t>0202023</t>
  </si>
  <si>
    <t>Proj. Avaliações-Pedro Vieira</t>
  </si>
  <si>
    <t>0202024</t>
  </si>
  <si>
    <t>Protocolo FCT-COMPTA</t>
  </si>
  <si>
    <t>0202025</t>
  </si>
  <si>
    <t>Proj. Extração de TCA-Amorim &amp; Irmãos</t>
  </si>
  <si>
    <t>0202026</t>
  </si>
  <si>
    <t>Resultados Proj. 14IND06Pres2vac</t>
  </si>
  <si>
    <t>0202027</t>
  </si>
  <si>
    <t>Acordo Bilateral FCT/Marrocos-2017/2018</t>
  </si>
  <si>
    <t>0202028</t>
  </si>
  <si>
    <t>Proj. 16NRM05-Ion Gauge</t>
  </si>
  <si>
    <t>0202029</t>
  </si>
  <si>
    <t>Proj. Acção Integrada Luso Francesa-TC8/17-Paulif</t>
  </si>
  <si>
    <t>0202030</t>
  </si>
  <si>
    <t>Proj. 15º Encontro</t>
  </si>
  <si>
    <t>0202031</t>
  </si>
  <si>
    <t>Resultados Ion Gauge.</t>
  </si>
  <si>
    <t>0202032</t>
  </si>
  <si>
    <t>Proj. GO PDR2020-1.0.1-031421</t>
  </si>
  <si>
    <t>0202033</t>
  </si>
  <si>
    <t>Proj. Ciência Viva no Laboratório 2018 ( ID226)</t>
  </si>
  <si>
    <t>0202034</t>
  </si>
  <si>
    <t>Proj. 17FUN02 MetroMMC</t>
  </si>
  <si>
    <t>0202035</t>
  </si>
  <si>
    <t>Proj. Resultados G. Bonfait</t>
  </si>
  <si>
    <t>0203001</t>
  </si>
  <si>
    <t>PD-Engenharia Biomédica</t>
  </si>
  <si>
    <t>0203002</t>
  </si>
  <si>
    <t>PD-Engenharia Fisica</t>
  </si>
  <si>
    <t>0203003</t>
  </si>
  <si>
    <t>PD-Biofísica e Bioquímica das Radiações</t>
  </si>
  <si>
    <t>02040101</t>
  </si>
  <si>
    <t>Proj. University Hospital Zurich</t>
  </si>
  <si>
    <t>0204020101</t>
  </si>
  <si>
    <t>Proj. Investigador Doutorado</t>
  </si>
  <si>
    <t>030101001</t>
  </si>
  <si>
    <t>030101002</t>
  </si>
  <si>
    <t>030101003</t>
  </si>
  <si>
    <t>030101004</t>
  </si>
  <si>
    <t>030101005</t>
  </si>
  <si>
    <t>030101006</t>
  </si>
  <si>
    <t>03010201</t>
  </si>
  <si>
    <t>I Ciclo-DCEA</t>
  </si>
  <si>
    <t>03010202</t>
  </si>
  <si>
    <t>II Ciclo-DCEA</t>
  </si>
  <si>
    <t>03010203</t>
  </si>
  <si>
    <t>III Ciclo-DCEA</t>
  </si>
  <si>
    <t>03010204</t>
  </si>
  <si>
    <t>Outros-DCEA</t>
  </si>
  <si>
    <t>0302001</t>
  </si>
  <si>
    <t>Proj. Academia da Força Aerea</t>
  </si>
  <si>
    <t>0302002</t>
  </si>
  <si>
    <t>Proj. Análises (DCEA 50)</t>
  </si>
  <si>
    <t>0302003</t>
  </si>
  <si>
    <t>Proj. IA 76/06 (DCEA 230)</t>
  </si>
  <si>
    <t>0302004</t>
  </si>
  <si>
    <t>Proj. IA 75/06 (DCEA 229)</t>
  </si>
  <si>
    <t>0302005</t>
  </si>
  <si>
    <t>Proj. Univ. Madrid (DCEA 252)</t>
  </si>
  <si>
    <t>0302006</t>
  </si>
  <si>
    <t>Proj. IA 199/06 (DCEA 241)</t>
  </si>
  <si>
    <t>0302007</t>
  </si>
  <si>
    <t>Proj. CML (DCEA 212)</t>
  </si>
  <si>
    <t>0302008</t>
  </si>
  <si>
    <t>Proj. DCEA 183</t>
  </si>
  <si>
    <t>0302009</t>
  </si>
  <si>
    <t>Proj. Amarsul (DCEA 193)</t>
  </si>
  <si>
    <t>0302010</t>
  </si>
  <si>
    <t>Proj. IA-191/05 (DCEA 216)</t>
  </si>
  <si>
    <t>0302011</t>
  </si>
  <si>
    <t>Proj. IA nº6 (DCEA 198)</t>
  </si>
  <si>
    <t>0302012</t>
  </si>
  <si>
    <t>Proj. SATIVA (DCEA 277)</t>
  </si>
  <si>
    <t>0302013</t>
  </si>
  <si>
    <t>Proj. APA 10/2008 (DCEA 292)</t>
  </si>
  <si>
    <t>0302014</t>
  </si>
  <si>
    <t>Proj. APA 22/08 (DCEA 284)</t>
  </si>
  <si>
    <t>0302015</t>
  </si>
  <si>
    <t>Proj.CCDRN (DCEA 288 )</t>
  </si>
  <si>
    <t>0302016</t>
  </si>
  <si>
    <t>Proj. C.M.Cascais (DCEA 301)</t>
  </si>
  <si>
    <t>0302017</t>
  </si>
  <si>
    <t>Proj. APA 98/08 (DCEA 306)</t>
  </si>
  <si>
    <t>0302018</t>
  </si>
  <si>
    <t>Proj. LagoaCongro (DCEA 321)</t>
  </si>
  <si>
    <t>0302019</t>
  </si>
  <si>
    <t>Proj. Aguas StoAndré (DCEA 330)</t>
  </si>
  <si>
    <t>0302020</t>
  </si>
  <si>
    <t>Proj. CCDRN (DCEA 314)</t>
  </si>
  <si>
    <t>0302021</t>
  </si>
  <si>
    <t>Proj. C.M. de Peniche (DCEA 280)</t>
  </si>
  <si>
    <t>0302022</t>
  </si>
  <si>
    <t>Proj. CMCascais (DCEA 339)</t>
  </si>
  <si>
    <t>0302023</t>
  </si>
  <si>
    <t>Proj. C.M.Almada (DCEA 327)</t>
  </si>
  <si>
    <t>0302024</t>
  </si>
  <si>
    <t>Proj. CMC-Bacias Hidrográficas de Castelhana, Estoril (DCEA 352)</t>
  </si>
  <si>
    <t>0302025</t>
  </si>
  <si>
    <t>Proj. APA 285 ( DCEA 383)</t>
  </si>
  <si>
    <t>0302026</t>
  </si>
  <si>
    <t>Proj. APA 225/10-Qualidade do Ar (DCEA 379)</t>
  </si>
  <si>
    <t>0302027</t>
  </si>
  <si>
    <t>Proj. DGOT (DCEA 376)</t>
  </si>
  <si>
    <t>0302028</t>
  </si>
  <si>
    <t>Proj. APA 226-Cele e Inventário (DCEA 380)</t>
  </si>
  <si>
    <t>0302029</t>
  </si>
  <si>
    <t>Proj. AML (DCEA 388)</t>
  </si>
  <si>
    <t>0302030</t>
  </si>
  <si>
    <t>Proj.DCEA.PS.398.Açores.FF</t>
  </si>
  <si>
    <t>0302031</t>
  </si>
  <si>
    <t>Proj. QREN Be Nature- 11473 (AS)</t>
  </si>
  <si>
    <t>0302032</t>
  </si>
  <si>
    <t>Proj. APA 4/11 (DCEA 394)</t>
  </si>
  <si>
    <t>0302033</t>
  </si>
  <si>
    <t>Proj. DCEA.PS.403.APA 6/11.NV</t>
  </si>
  <si>
    <t>0302034</t>
  </si>
  <si>
    <t>Proj. DCEA.PS.404.Adaptaclima.PD</t>
  </si>
  <si>
    <t>0302035</t>
  </si>
  <si>
    <t>Proj. DCEA.PS.109.CC.TC</t>
  </si>
  <si>
    <t>0302036</t>
  </si>
  <si>
    <t>Proj. DCEA.PS.397.Prog.Dout.JF/RS</t>
  </si>
  <si>
    <t>0302037</t>
  </si>
  <si>
    <t>Proj. DCEA.412.Agricare.GM</t>
  </si>
  <si>
    <t>0302038</t>
  </si>
  <si>
    <t>Proj. DCEA.PS.391.Sondarlab.FF</t>
  </si>
  <si>
    <t>0302039</t>
  </si>
  <si>
    <t>Proj. DCEA.PS.410.Porto Cruz.TR</t>
  </si>
  <si>
    <t>0302040</t>
  </si>
  <si>
    <t>Proj. DCEA.PS.411. Sintra/Cascais.JF</t>
  </si>
  <si>
    <t>0302041</t>
  </si>
  <si>
    <t>Proj. DCEA.PS.415.CML.ZER.FF</t>
  </si>
  <si>
    <t>0302042</t>
  </si>
  <si>
    <t>Proj. DCEA.PS.417.Sogilub.GM</t>
  </si>
  <si>
    <t>0302043</t>
  </si>
  <si>
    <t>Cursos Erasmos/PA</t>
  </si>
  <si>
    <t>0302044</t>
  </si>
  <si>
    <t>Proj. PTDC/AAC-AMB/120702/2010</t>
  </si>
  <si>
    <t>0302045</t>
  </si>
  <si>
    <t>Proj. DCEA.PS.422.EPAL.ACR</t>
  </si>
  <si>
    <t>0302046</t>
  </si>
  <si>
    <t>Proj. DCEA.PS.423 .Consulgal.GM</t>
  </si>
  <si>
    <t>0302047</t>
  </si>
  <si>
    <t>Prot. FCT/UCP - REESKILLS</t>
  </si>
  <si>
    <t>0302048</t>
  </si>
  <si>
    <t>Proj. DCEA.PS.426.APA764/2013.NV</t>
  </si>
  <si>
    <t>0302049</t>
  </si>
  <si>
    <t>Proj. DCEA.PS.428.Adene.JS</t>
  </si>
  <si>
    <t>0302050</t>
  </si>
  <si>
    <t>Proj. InSmart nº 314164 (DCEA 429)</t>
  </si>
  <si>
    <t>0302051</t>
  </si>
  <si>
    <t>Proj. DCEA.PS.436.GBV.GM</t>
  </si>
  <si>
    <t>0302052</t>
  </si>
  <si>
    <t>Proj. DCEA.PS.435.CMC.FF</t>
  </si>
  <si>
    <t>0302053</t>
  </si>
  <si>
    <t>Proj. DCEA.PS.439.APA.Baixo Carbono.RS</t>
  </si>
  <si>
    <t>0302054</t>
  </si>
  <si>
    <t>Proj. DCEA.PS.437.CCDRn.FF</t>
  </si>
  <si>
    <t>0302055</t>
  </si>
  <si>
    <t>Proj. DCEA.PS.440.AG.21JF</t>
  </si>
  <si>
    <t>0302056</t>
  </si>
  <si>
    <t>Proj. DCEA.PS.444.APA.Sacos Plásticos.GM</t>
  </si>
  <si>
    <t>0302057</t>
  </si>
  <si>
    <t>Proj. DCEA.PS.442.Carta Desporto.JM</t>
  </si>
  <si>
    <t>0302058</t>
  </si>
  <si>
    <t>Proj. DCEA.PS.443.EPAL.PC</t>
  </si>
  <si>
    <t>0302059</t>
  </si>
  <si>
    <t>Proj. DCEA.PS.441. ERSAR.Dep</t>
  </si>
  <si>
    <t>0302060</t>
  </si>
  <si>
    <t>Proj. DCEA.PI.446.ClimAdaPT.Local.JS</t>
  </si>
  <si>
    <t>0302061</t>
  </si>
  <si>
    <t>Proj. IF/01106/2012/CP0153/CT0003-Renato Rosa</t>
  </si>
  <si>
    <t>0302062</t>
  </si>
  <si>
    <t>Proj. DCEA.PS.447.Valormed.Águas Residuais.RM</t>
  </si>
  <si>
    <t>0302063</t>
  </si>
  <si>
    <t>Proj. DCEA.PS.448.Rel.Sustentabilidade.JCF</t>
  </si>
  <si>
    <t>0302064</t>
  </si>
  <si>
    <t>Proj. DCEA.PS.449.CCDRLVT.FF</t>
  </si>
  <si>
    <t>0302065</t>
  </si>
  <si>
    <t>Proj. DCEA 453 Vários Proj. GM</t>
  </si>
  <si>
    <t>0302066</t>
  </si>
  <si>
    <t>Proj. DCEA.PS.454.Área Marinha.JCF</t>
  </si>
  <si>
    <t>0302067</t>
  </si>
  <si>
    <t>"Proj. PT02-2ºRPS-0046 ""Pesca ó Peixe"""</t>
  </si>
  <si>
    <t>0302068</t>
  </si>
  <si>
    <t>Proj. DCEA.PS.455.Ceslasia.FS</t>
  </si>
  <si>
    <t>0302069</t>
  </si>
  <si>
    <t>Laboratorio de Operações e Processos (LOP)</t>
  </si>
  <si>
    <t>0302070</t>
  </si>
  <si>
    <t>Proj. DCEA.PS.456.CML-Fase III.FF</t>
  </si>
  <si>
    <t>0302071</t>
  </si>
  <si>
    <t>Proj. DCEA.PS.457.APA28.RS</t>
  </si>
  <si>
    <t>0302072</t>
  </si>
  <si>
    <t>Proj. DCEA.PS.452.CMTV.Orç. participatvo.JF</t>
  </si>
  <si>
    <t>0302073</t>
  </si>
  <si>
    <t xml:space="preserve">Proj. 4KET4Reuse (SOE1/P1/E0253) </t>
  </si>
  <si>
    <t>0302074</t>
  </si>
  <si>
    <t>Proj. Climatic-KIC-RIS-Lisboa</t>
  </si>
  <si>
    <t>0302075</t>
  </si>
  <si>
    <t>Proj. DCEA.PS.459.EPAL.Curso de Pós-Graduação Gestão da Água.FS/LA</t>
  </si>
  <si>
    <t>0302076</t>
  </si>
  <si>
    <t>Proj. DCEA.PS.462.Fabrióleo.JM</t>
  </si>
  <si>
    <t>0302077</t>
  </si>
  <si>
    <t>Proj. DCEA.PS.461.EDP.JS</t>
  </si>
  <si>
    <t>0302078</t>
  </si>
  <si>
    <t>Proj. DCEA.PS.463.CC-RenatoRosa.RR</t>
  </si>
  <si>
    <t>0302079</t>
  </si>
  <si>
    <t>Proj. PGI 02400 REMIX</t>
  </si>
  <si>
    <t>0302080</t>
  </si>
  <si>
    <t>Proj. INTERREG MED PrioritEE</t>
  </si>
  <si>
    <t>0302081</t>
  </si>
  <si>
    <t>Proj. Madeira-Res.Sólidos ( DCEA 71)</t>
  </si>
  <si>
    <t>0302082</t>
  </si>
  <si>
    <t>Proj. Açores-Prec.Interna do Fósforo (DCEA 75)</t>
  </si>
  <si>
    <t>0302083</t>
  </si>
  <si>
    <t>Proj. DCEA.PS.466.CEDRU.JS</t>
  </si>
  <si>
    <t>0302084</t>
  </si>
  <si>
    <t>Proj. DCEA.PS.467.ALVT.APM</t>
  </si>
  <si>
    <t>0302085</t>
  </si>
  <si>
    <t>Proj. Climate KIC Journey 2017</t>
  </si>
  <si>
    <t>0302086</t>
  </si>
  <si>
    <t>Proj. DCEA.PS.468.3Drivers.SS</t>
  </si>
  <si>
    <t>0302087</t>
  </si>
  <si>
    <t>Proj. Madeira FF (405)</t>
  </si>
  <si>
    <t>0302088</t>
  </si>
  <si>
    <t>Proj. IRAR (296)</t>
  </si>
  <si>
    <t>0302089</t>
  </si>
  <si>
    <t>Proj. Parque Expo  (185)</t>
  </si>
  <si>
    <t>0302090</t>
  </si>
  <si>
    <t>Proj. DCEA.PS.471.AP2H2.SS</t>
  </si>
  <si>
    <t>0302091</t>
  </si>
  <si>
    <t>Proj. Climate-KIC RIS Developer</t>
  </si>
  <si>
    <t>0302092</t>
  </si>
  <si>
    <t>Proj DCEA.PS.469.ANA.FF</t>
  </si>
  <si>
    <t>0302093</t>
  </si>
  <si>
    <t>Proj. Climate Kic- SSD Alfama 2017</t>
  </si>
  <si>
    <t>0302094</t>
  </si>
  <si>
    <t>Proj. DCEA.PS.425.FCSH.AC</t>
  </si>
  <si>
    <t>0302095</t>
  </si>
  <si>
    <t>Proj. DCEA.PS.472.Adene.SS</t>
  </si>
  <si>
    <t>0302096</t>
  </si>
  <si>
    <t>Proj. DCEA.PS.473.Fundo Ambiental do Estado Português</t>
  </si>
  <si>
    <t>0302097</t>
  </si>
  <si>
    <t>Proj. OceanWise EAPA-252/2016 (Interreg Espaço Atlântico)</t>
  </si>
  <si>
    <t>0302098</t>
  </si>
  <si>
    <t>Proj. Kic Ris Developer 2018</t>
  </si>
  <si>
    <t>0302099</t>
  </si>
  <si>
    <t>Proj. Climate Kic Journey 2018</t>
  </si>
  <si>
    <t>0302100</t>
  </si>
  <si>
    <t>Proj. Pioneers Into Practice (PIP)</t>
  </si>
  <si>
    <t>0302101</t>
  </si>
  <si>
    <t>Proj.  DCEA.PI.477.GEOTA.JJM</t>
  </si>
  <si>
    <t>0302102</t>
  </si>
  <si>
    <t>Proj. DCEA.PS.481.F.Amb.RS (Cooperação entre o Fundo Ambiental de Universidades)</t>
  </si>
  <si>
    <t>0302103</t>
  </si>
  <si>
    <t>Proj. DCEA.PS.478.EDP.PC</t>
  </si>
  <si>
    <t>0302104</t>
  </si>
  <si>
    <t>Proj. DCEA.PS.479.Resultados JS</t>
  </si>
  <si>
    <t>0302105</t>
  </si>
  <si>
    <t>Proj. Climate Kic- SSD Alfama 2018</t>
  </si>
  <si>
    <t>0302106</t>
  </si>
  <si>
    <t>Pro. CEMOWAS2 - SOE2/P5/F0505</t>
  </si>
  <si>
    <t>0302107</t>
  </si>
  <si>
    <t>Proj. Climate KIC-EIT RIS Communication &amp; Outreach</t>
  </si>
  <si>
    <t>0302108</t>
  </si>
  <si>
    <t>Proj. PDR2020-1.0.1-FEADER-031159</t>
  </si>
  <si>
    <t>0302109</t>
  </si>
  <si>
    <t>Proj. PDR2020-1.0.1-FEADER-031186</t>
  </si>
  <si>
    <t>0302110</t>
  </si>
  <si>
    <t>X (Não usar)</t>
  </si>
  <si>
    <t>0302111</t>
  </si>
  <si>
    <t>Proj. Climate KiC - CrossIdeas</t>
  </si>
  <si>
    <t>0302112</t>
  </si>
  <si>
    <t>Proj. DCEA.PS.483.Navigator.FF</t>
  </si>
  <si>
    <t>0302113</t>
  </si>
  <si>
    <t>Proj. DCEA.PS.484.TejoAtlantico.RM</t>
  </si>
  <si>
    <t>0302114</t>
  </si>
  <si>
    <t>Proj. DCEA.PS.482.AdP.LA</t>
  </si>
  <si>
    <t>0302115</t>
  </si>
  <si>
    <t>Proj. Climate KIC SUSHI</t>
  </si>
  <si>
    <t>0302116</t>
  </si>
  <si>
    <t>Proj. Climate KIC Climathon Portugal</t>
  </si>
  <si>
    <t>0302117</t>
  </si>
  <si>
    <t>Proj. DCEA.PS.488.Cont. Trafego-CML.FF</t>
  </si>
  <si>
    <t>0302118</t>
  </si>
  <si>
    <t>Proj. DCEA.PS.487.Rel.SustentabilidadeCMTV.JCF</t>
  </si>
  <si>
    <t>0302119</t>
  </si>
  <si>
    <t>Proj.  DCEA.PS.489.ENAR2020.APA.FF</t>
  </si>
  <si>
    <t>0302120</t>
  </si>
  <si>
    <t>Proj. ERASMUS+PARTIBRIDGES</t>
  </si>
  <si>
    <t>0303001</t>
  </si>
  <si>
    <t>PD-E-Planeamento</t>
  </si>
  <si>
    <t>0303002</t>
  </si>
  <si>
    <t>PD-Ambiente(PDAS)</t>
  </si>
  <si>
    <t>0303003</t>
  </si>
  <si>
    <t>PD-Politicas de Desenvolvimento Sustentável(PDACPDS)</t>
  </si>
  <si>
    <t>0304020101</t>
  </si>
  <si>
    <t>Proj. Investigador Doutorado-DCEA</t>
  </si>
  <si>
    <t>0304020201</t>
  </si>
  <si>
    <t>Proj. ClimateKIC HubManagement 2019</t>
  </si>
  <si>
    <t>0304020202</t>
  </si>
  <si>
    <t>Proj. Pioneers Into Practice 2019</t>
  </si>
  <si>
    <t>0304020203</t>
  </si>
  <si>
    <t>Proj. ClimateKIC Journey 2019</t>
  </si>
  <si>
    <t>0304020204</t>
  </si>
  <si>
    <t>Proj. MAR-04.03.01-FEAMP-0170-Ondas do Oeste</t>
  </si>
  <si>
    <t>0304020205</t>
  </si>
  <si>
    <t>Proj. Climate Kic SUSHIC 2019</t>
  </si>
  <si>
    <t>0304020206</t>
  </si>
  <si>
    <t>Proj. STRATEGY CCUS-837754</t>
  </si>
  <si>
    <t>0304020207</t>
  </si>
  <si>
    <t>Proj. Climate KIC- PhD Catapult</t>
  </si>
  <si>
    <t>0304020208</t>
  </si>
  <si>
    <t>Proj. PGI06172 CAPonLITTER</t>
  </si>
  <si>
    <t>040101001</t>
  </si>
  <si>
    <t>040101002</t>
  </si>
  <si>
    <t>040101003</t>
  </si>
  <si>
    <t>040101004</t>
  </si>
  <si>
    <t>040101005</t>
  </si>
  <si>
    <t>040101006</t>
  </si>
  <si>
    <t>04010201</t>
  </si>
  <si>
    <t>I Ciclo-DI</t>
  </si>
  <si>
    <t>04010202</t>
  </si>
  <si>
    <t>II Ciclo-DI</t>
  </si>
  <si>
    <t>04010203</t>
  </si>
  <si>
    <t>III Ciclo-DI</t>
  </si>
  <si>
    <t>04010204</t>
  </si>
  <si>
    <t>Outros-DI</t>
  </si>
  <si>
    <t>0402001</t>
  </si>
  <si>
    <t>Proj. Rewerse</t>
  </si>
  <si>
    <t>0402002</t>
  </si>
  <si>
    <t>Prot. FCT/IRN</t>
  </si>
  <si>
    <t>0402003</t>
  </si>
  <si>
    <t>Proj. Colognet</t>
  </si>
  <si>
    <t>0402004</t>
  </si>
  <si>
    <t>Prot. FCT/Outsystems</t>
  </si>
  <si>
    <t>0402005</t>
  </si>
  <si>
    <t>Proj. FCT/ITDS</t>
  </si>
  <si>
    <t>0402006</t>
  </si>
  <si>
    <t>Protocolo FCT/ADI</t>
  </si>
  <si>
    <t>0402007</t>
  </si>
  <si>
    <t>Proj. FCT/Gobusiness</t>
  </si>
  <si>
    <t>0402008</t>
  </si>
  <si>
    <t>Proj.FCT/Novabase - QREN nº 24822/2012</t>
  </si>
  <si>
    <t>0402009</t>
  </si>
  <si>
    <t>Protocolos FCT/DI/Empresas</t>
  </si>
  <si>
    <t>0402010</t>
  </si>
  <si>
    <t>Erasmus Mundus - EMLC - Funcionamento</t>
  </si>
  <si>
    <t>0402011</t>
  </si>
  <si>
    <t>Prot. FCT/BIN-BUY IT NOW</t>
  </si>
  <si>
    <t>0402012</t>
  </si>
  <si>
    <t>Proj. SyncFree - 609551</t>
  </si>
  <si>
    <t>0402013</t>
  </si>
  <si>
    <t>Proj. QREN Restrict to Plan</t>
  </si>
  <si>
    <t>0402014</t>
  </si>
  <si>
    <t>Prot. FCT/BorregoLeonor&amp;Irmão</t>
  </si>
  <si>
    <t>0402015</t>
  </si>
  <si>
    <t>Prot. FCT/Altran Portugal</t>
  </si>
  <si>
    <t>0402016</t>
  </si>
  <si>
    <t>Proj. FCT/ATX Software</t>
  </si>
  <si>
    <t>0402017</t>
  </si>
  <si>
    <t>Proj. SAFEBROCOLO-Pedido de Apoio 57155</t>
  </si>
  <si>
    <t>0402018</t>
  </si>
  <si>
    <t>Resultados Proj. Restrict to Plan</t>
  </si>
  <si>
    <t>0402019</t>
  </si>
  <si>
    <t>Resultados Proj. Syncfree</t>
  </si>
  <si>
    <t>0402020</t>
  </si>
  <si>
    <t>Proj. Ciência VIVA no Laboratório 2017- ID200</t>
  </si>
  <si>
    <t>0402021</t>
  </si>
  <si>
    <t>Subs. Inspirenovit</t>
  </si>
  <si>
    <t>0402022</t>
  </si>
  <si>
    <t>Proj. Videoflow</t>
  </si>
  <si>
    <t>0402023</t>
  </si>
  <si>
    <t>Proj. Lisboa -07-5674-FEDER -000011</t>
  </si>
  <si>
    <t>0402024</t>
  </si>
  <si>
    <t>Resultados VIDEOFLOW</t>
  </si>
  <si>
    <t>0402025</t>
  </si>
  <si>
    <t>Resultados AMPLE</t>
  </si>
  <si>
    <t>0402026</t>
  </si>
  <si>
    <t>Proj. Avaliação de Projectos DI</t>
  </si>
  <si>
    <t>0402027</t>
  </si>
  <si>
    <t>Proj. PDR2020-1.0.1-FEADER-031678</t>
  </si>
  <si>
    <t>0402028</t>
  </si>
  <si>
    <t>Proj. Ciência Viva no Laboratório 2018 ( ID200)</t>
  </si>
  <si>
    <t>0402029</t>
  </si>
  <si>
    <t>0402030</t>
  </si>
  <si>
    <t>Proj.Incentivo/EEI/UI527/2014- ( proj. terminou)</t>
  </si>
  <si>
    <t>0403001</t>
  </si>
  <si>
    <t>PD-Media Digital</t>
  </si>
  <si>
    <t>0403002</t>
  </si>
  <si>
    <t>PD-Informática</t>
  </si>
  <si>
    <t>050101001</t>
  </si>
  <si>
    <t>050101002</t>
  </si>
  <si>
    <t>050101003</t>
  </si>
  <si>
    <t>050101004</t>
  </si>
  <si>
    <t>050101005</t>
  </si>
  <si>
    <t>050101006</t>
  </si>
  <si>
    <t>05010201</t>
  </si>
  <si>
    <t>I Ciclo-DQ</t>
  </si>
  <si>
    <t>05010202</t>
  </si>
  <si>
    <t>II Ciclo-DQ</t>
  </si>
  <si>
    <t>05010203</t>
  </si>
  <si>
    <t>III Ciclo-DQ</t>
  </si>
  <si>
    <t>05010204</t>
  </si>
  <si>
    <t>Outros-DQ</t>
  </si>
  <si>
    <t>0502001</t>
  </si>
  <si>
    <t>Verbas Próprias</t>
  </si>
  <si>
    <t>0502002</t>
  </si>
  <si>
    <t>Verbas PP (João Paulo Noronha)</t>
  </si>
  <si>
    <t>0502003</t>
  </si>
  <si>
    <t>Proj. Laboratório RMN</t>
  </si>
  <si>
    <t>0502004</t>
  </si>
  <si>
    <t>Proj. Gulbenkian de Estimulo à Ciência</t>
  </si>
  <si>
    <t>0502005</t>
  </si>
  <si>
    <t>Proj. MIT</t>
  </si>
  <si>
    <t>0502006</t>
  </si>
  <si>
    <t>Proj. Prémio Exc. Ana Lobo</t>
  </si>
  <si>
    <t>0502007</t>
  </si>
  <si>
    <t>Course on Proteins and Proteomics</t>
  </si>
  <si>
    <t>0502008</t>
  </si>
  <si>
    <t>Proj. Marie Curie-S. Barreiros</t>
  </si>
  <si>
    <t>0502009</t>
  </si>
  <si>
    <t>Proj. PTDC/QUI/66695/2006</t>
  </si>
  <si>
    <t>0502010</t>
  </si>
  <si>
    <t>Curso de Verão de Proteínas 2010</t>
  </si>
  <si>
    <t>0502011</t>
  </si>
  <si>
    <t>Proj. FCT/CAPES-2011/2012 (Marta Carepo)</t>
  </si>
  <si>
    <t>0502012</t>
  </si>
  <si>
    <t>Prémio F.C.G.-A.A.Ricardo</t>
  </si>
  <si>
    <t>0502013</t>
  </si>
  <si>
    <t>Aval. Proj. FCT</t>
  </si>
  <si>
    <t>0502014</t>
  </si>
  <si>
    <t>Módulos de Ciências Gastronómicas</t>
  </si>
  <si>
    <t>0502015</t>
  </si>
  <si>
    <t>Proj. FCT/73100, Lda</t>
  </si>
  <si>
    <t>0502016</t>
  </si>
  <si>
    <t>Hovione-NY01</t>
  </si>
  <si>
    <t>0502017</t>
  </si>
  <si>
    <t>Proj. PTDC/AAC-AMB/111316/2009</t>
  </si>
  <si>
    <t>0502018</t>
  </si>
  <si>
    <t>Proj. Morphologi G3</t>
  </si>
  <si>
    <t>0502019</t>
  </si>
  <si>
    <t>Proj. QREN - 23043 - Gluecork</t>
  </si>
  <si>
    <t>0502020</t>
  </si>
  <si>
    <t>Proj. Incentivo/EQB/LA0006/2013</t>
  </si>
  <si>
    <t>0502021</t>
  </si>
  <si>
    <t>REQUIMTE/LA/SE</t>
  </si>
  <si>
    <t>0502022</t>
  </si>
  <si>
    <t>Proj. RECI/BBB-BQB/0230/2012 - NMR NET</t>
  </si>
  <si>
    <t>0502023</t>
  </si>
  <si>
    <t>Kit do Caloiro do DQ</t>
  </si>
  <si>
    <t>0502024</t>
  </si>
  <si>
    <t>Proj. PTDC/QEQ/2757/2012</t>
  </si>
  <si>
    <t>0502025</t>
  </si>
  <si>
    <t>Sub. Coop. Cien. Tec. Italia-J. P. Crespo</t>
  </si>
  <si>
    <t>0502026</t>
  </si>
  <si>
    <t>Proj. Mermaid - 607492</t>
  </si>
  <si>
    <t>0502027</t>
  </si>
  <si>
    <t>IYCr2014@FCT-UNL (International Year of Crystallography 2014)</t>
  </si>
  <si>
    <t>0502028</t>
  </si>
  <si>
    <t>Proj. EXPL/CTM-NAN/0754/2013</t>
  </si>
  <si>
    <t>0502029</t>
  </si>
  <si>
    <t>Proj. PD/00184/2012-PDQS</t>
  </si>
  <si>
    <t>0502030</t>
  </si>
  <si>
    <t>Sub. Coop. Cien. Tec. Alemanha-M. Stosch</t>
  </si>
  <si>
    <t>0502031</t>
  </si>
  <si>
    <t>Proj. EXPL/CTM-ENE/1502/2013</t>
  </si>
  <si>
    <t>0502032</t>
  </si>
  <si>
    <t>Proj. EUDIME-alunos externos</t>
  </si>
  <si>
    <t>0502033</t>
  </si>
  <si>
    <t>Sub. Coop. Cien. Tec. CNPq(Brasil)-R.Oliveira</t>
  </si>
  <si>
    <t>0502034</t>
  </si>
  <si>
    <t>Curso ISBIO Course 2014</t>
  </si>
  <si>
    <t>0502035</t>
  </si>
  <si>
    <t>Proj. Eco/13/630386 - ARTICA4nr</t>
  </si>
  <si>
    <t>0502036</t>
  </si>
  <si>
    <t>Proj. UID/QUI/50006/2013 (LAQV)</t>
  </si>
  <si>
    <t>0502037</t>
  </si>
  <si>
    <t>Proj.IF/01643/2013/CP1161/CT004-Ewa Lukasic</t>
  </si>
  <si>
    <t>0502038</t>
  </si>
  <si>
    <t>Proj. IF/0041/2013/CP1161/CT005-Luis Branco</t>
  </si>
  <si>
    <t>0502039</t>
  </si>
  <si>
    <t>0502040</t>
  </si>
  <si>
    <t>Verbas próprias-Carlos Lodeiro</t>
  </si>
  <si>
    <t>0502041</t>
  </si>
  <si>
    <t>Training Course on Proteomics</t>
  </si>
  <si>
    <t>0502042</t>
  </si>
  <si>
    <t>Laboratório de Cristalografia de Raios-X</t>
  </si>
  <si>
    <t>0502043</t>
  </si>
  <si>
    <t>Proj. Overheads Qren.Gluecork</t>
  </si>
  <si>
    <t>0502044</t>
  </si>
  <si>
    <t>Sub. Coop. Cientifica-ItaliaCNR 2015</t>
  </si>
  <si>
    <t>0502045</t>
  </si>
  <si>
    <t>Proj. IF/00473/2014/CP1224/CT0006-Gilda Oehmen</t>
  </si>
  <si>
    <t>0502046</t>
  </si>
  <si>
    <t>Proj. IF/00505/2014/CP1224/CT0004-Luisa Neves</t>
  </si>
  <si>
    <t>0502047</t>
  </si>
  <si>
    <t>Proj. IF/00915/2014/CP1224/CT0002-Teresa Ribeiro</t>
  </si>
  <si>
    <t>0502048</t>
  </si>
  <si>
    <t>Proj. IF/01016/2014/CP1224/CT0003-Isabel Esteves</t>
  </si>
  <si>
    <t>0502049</t>
  </si>
  <si>
    <t>Proj. IF/01054/2014/CP1224/CT0005-Paulo Lemos</t>
  </si>
  <si>
    <t>0502050</t>
  </si>
  <si>
    <t>Proj. IF/01242/2014/CP1224/CT0008-Inês Matos</t>
  </si>
  <si>
    <t>0502051</t>
  </si>
  <si>
    <t>Acção COST CM1306</t>
  </si>
  <si>
    <t>0502052</t>
  </si>
  <si>
    <t>Instruct- workshop ¿Computational Protein Design for Biotech Applications¿</t>
  </si>
  <si>
    <t>0502053</t>
  </si>
  <si>
    <t>Proj. Ocup.Cient.Jovens nas Ferias 2016</t>
  </si>
  <si>
    <t>0502054</t>
  </si>
  <si>
    <t>Proj. IF/00210/2013/CP1244/CT0003-João Araujo</t>
  </si>
  <si>
    <t>0502055</t>
  </si>
  <si>
    <t>Proj. Agreement_Phytatec</t>
  </si>
  <si>
    <t>0502056</t>
  </si>
  <si>
    <t>Workshops-DQ</t>
  </si>
  <si>
    <t>0502057</t>
  </si>
  <si>
    <t>Proj. Pest-C/EQB/LA0006/2011</t>
  </si>
  <si>
    <t>0502058</t>
  </si>
  <si>
    <t>Erasmus Mundus - EUDIME -Sérgio Santoro</t>
  </si>
  <si>
    <t>0502059</t>
  </si>
  <si>
    <t>Erasmus Mundus-Eudime- Nayan Nayak</t>
  </si>
  <si>
    <t>0502060</t>
  </si>
  <si>
    <t>Erasmus Mundus - EUDIME -Mariella Polino</t>
  </si>
  <si>
    <t>0502061</t>
  </si>
  <si>
    <t>Erasmus Mundus-EUDIME-Syed Taqui</t>
  </si>
  <si>
    <t>0502062</t>
  </si>
  <si>
    <t>Proj. PD/00065/2013 RMN</t>
  </si>
  <si>
    <t>0502063</t>
  </si>
  <si>
    <t>Proj. Ciência VIVA no Laboratório 2017- ID15</t>
  </si>
  <si>
    <t>0502064</t>
  </si>
  <si>
    <t>Pj. BIOCLICS-LISBOA-01-0145-FEDER-016474</t>
  </si>
  <si>
    <t>0502065</t>
  </si>
  <si>
    <t>PJ. BIOPLASTIC PHA-LISBOA-01-145-FEDER-019764</t>
  </si>
  <si>
    <t>0502066</t>
  </si>
  <si>
    <t>Proj. IF/00621/2015-Patrícia Reis</t>
  </si>
  <si>
    <t>0502067</t>
  </si>
  <si>
    <t>Erasmus Mundus EM3E</t>
  </si>
  <si>
    <t>0502068</t>
  </si>
  <si>
    <t>Proj. MAR-01.03.01-FEAMP-0016</t>
  </si>
  <si>
    <t>0502069</t>
  </si>
  <si>
    <t>Proj. MAR-02.01.01-FEAMP-0042</t>
  </si>
  <si>
    <t>0502070</t>
  </si>
  <si>
    <t>Protocolo MERCK- Susana Barreiros</t>
  </si>
  <si>
    <t>0502071</t>
  </si>
  <si>
    <t>Proj. Climate Kic- Pathfinder WineDeprot</t>
  </si>
  <si>
    <t>0502072</t>
  </si>
  <si>
    <t>Proj. Climate KIC - WineDeprot 2018</t>
  </si>
  <si>
    <t>0502073</t>
  </si>
  <si>
    <t>Pj KET4F-Gas-SOE2/P1/P0823</t>
  </si>
  <si>
    <t>0502074</t>
  </si>
  <si>
    <t>Proj. LUPA</t>
  </si>
  <si>
    <t>0502075</t>
  </si>
  <si>
    <t>Proj. PHOS FORCE-Kic Raw Materials</t>
  </si>
  <si>
    <t>0502076</t>
  </si>
  <si>
    <t>Proj. CircRural4.0-SOE2/P1/E0539</t>
  </si>
  <si>
    <t>0502077</t>
  </si>
  <si>
    <t>Evento KET4F-Gas</t>
  </si>
  <si>
    <t>0502078</t>
  </si>
  <si>
    <t>Verbas EUSO Reunião 19/04</t>
  </si>
  <si>
    <t>0502079</t>
  </si>
  <si>
    <t>Proj. Climate KIC - LupSmart</t>
  </si>
  <si>
    <t>0502080</t>
  </si>
  <si>
    <t>Proj. Ciência Viva no Laboratório 2018 ( ID15)</t>
  </si>
  <si>
    <t>0502081</t>
  </si>
  <si>
    <t>Proj. POCI-01-0247-FEDER-024524</t>
  </si>
  <si>
    <t>0502082</t>
  </si>
  <si>
    <t>Proj. Ciência Viva no Laboratório 2018 ( ID691)</t>
  </si>
  <si>
    <t>0502083</t>
  </si>
  <si>
    <t>Proj. LIFE 17ENV/IE/000237</t>
  </si>
  <si>
    <t>0502084</t>
  </si>
  <si>
    <t>Proj. SAICT-POL/24288/20016</t>
  </si>
  <si>
    <t>0502085</t>
  </si>
  <si>
    <t>Proj. Protocolo Esseco</t>
  </si>
  <si>
    <t>0503001</t>
  </si>
  <si>
    <t>PD-Quimica Sustentável</t>
  </si>
  <si>
    <t>0503002</t>
  </si>
  <si>
    <t>PD-Engenharia Química e Bioquimica</t>
  </si>
  <si>
    <t>0503003</t>
  </si>
  <si>
    <t>PD-Bioengenharia (MIT)</t>
  </si>
  <si>
    <t>0503004</t>
  </si>
  <si>
    <t>PD-Bioquimica</t>
  </si>
  <si>
    <t>0503005</t>
  </si>
  <si>
    <t>PD-Quimica</t>
  </si>
  <si>
    <t>0503006</t>
  </si>
  <si>
    <t>PD-Biotecnologia</t>
  </si>
  <si>
    <t>05040101</t>
  </si>
  <si>
    <t>Protocolo Navigator</t>
  </si>
  <si>
    <t>0504020101</t>
  </si>
  <si>
    <t>Proj. Investigador Doutorado-DQ</t>
  </si>
  <si>
    <t>0504020201</t>
  </si>
  <si>
    <t>060101001</t>
  </si>
  <si>
    <t>060101002</t>
  </si>
  <si>
    <t>060101003</t>
  </si>
  <si>
    <t>060101004</t>
  </si>
  <si>
    <t>060101005</t>
  </si>
  <si>
    <t>060101006</t>
  </si>
  <si>
    <t>06010201</t>
  </si>
  <si>
    <t>I Ciclo-DCM</t>
  </si>
  <si>
    <t>06010202</t>
  </si>
  <si>
    <t>II Ciclo-DCM</t>
  </si>
  <si>
    <t>06010203</t>
  </si>
  <si>
    <t>III Ciclo-DCM</t>
  </si>
  <si>
    <t>06010204</t>
  </si>
  <si>
    <t>Outros-DCM</t>
  </si>
  <si>
    <t>0602001</t>
  </si>
  <si>
    <t>Proj. El Roca</t>
  </si>
  <si>
    <t>0602002</t>
  </si>
  <si>
    <t>Proj. Escola Naval</t>
  </si>
  <si>
    <t>0602003</t>
  </si>
  <si>
    <t>Subsidio reunião ISE</t>
  </si>
  <si>
    <t>0602004</t>
  </si>
  <si>
    <t>Proj. Avaliação FCT-H. Godinho</t>
  </si>
  <si>
    <t>0602005</t>
  </si>
  <si>
    <t>Remanescentes Proj. Cenimat</t>
  </si>
  <si>
    <t>0602006</t>
  </si>
  <si>
    <t>Proj. Bonemimic - Procº441.00 Tunísia - Prof. João Paulo Borges</t>
  </si>
  <si>
    <t>0602007</t>
  </si>
  <si>
    <t>Proj. PTDC/CTM/103465/2008 - IMPACT</t>
  </si>
  <si>
    <t>0602008</t>
  </si>
  <si>
    <t>Proj. PTDC/CTM/099124/2008 (Electra)</t>
  </si>
  <si>
    <t>0602009</t>
  </si>
  <si>
    <t>Proj. Cooperação FCT/India (FF 319)</t>
  </si>
  <si>
    <t>0602010</t>
  </si>
  <si>
    <t>Protocolo FCT/EMRS</t>
  </si>
  <si>
    <t>0602011</t>
  </si>
  <si>
    <t>Proj. PTDC/AAG-TEC/2721/2012</t>
  </si>
  <si>
    <t>0602012</t>
  </si>
  <si>
    <t>Proj. PTDC/CTM-ENE/2514/2012</t>
  </si>
  <si>
    <t>0602013</t>
  </si>
  <si>
    <t>Sub. Coop Cient. Tec. Brasil - H. Godinho</t>
  </si>
  <si>
    <t>0602014</t>
  </si>
  <si>
    <t>Proj. EXPL/CTM-NAN/1184/2013</t>
  </si>
  <si>
    <t>0602015</t>
  </si>
  <si>
    <t>Proj. PD/00291/2012-AdvaMTech</t>
  </si>
  <si>
    <t>0602016</t>
  </si>
  <si>
    <t>Prestação de Serviços RMN/CENIMAT</t>
  </si>
  <si>
    <t>0602017</t>
  </si>
  <si>
    <t>Proj.UID/CTM/50025/2013 - Cenimat</t>
  </si>
  <si>
    <t>0602018</t>
  </si>
  <si>
    <t>PTDC/EPH-PAT/0224/2014 -CleanArt</t>
  </si>
  <si>
    <t>0602019</t>
  </si>
  <si>
    <t>0602020</t>
  </si>
  <si>
    <t>Proj. Erasmus+KA2-ELBYSIER</t>
  </si>
  <si>
    <t>0602021</t>
  </si>
  <si>
    <t>PTDC/EMS-ENE/0578/2014-LIFESOLAR</t>
  </si>
  <si>
    <t>0602022</t>
  </si>
  <si>
    <t>Verbas Próprias ME</t>
  </si>
  <si>
    <t>0602023</t>
  </si>
  <si>
    <t>Verbas Próprias SBMG</t>
  </si>
  <si>
    <t>0602024</t>
  </si>
  <si>
    <t>Proj. NanoMarcadores-INMC</t>
  </si>
  <si>
    <t>0602025</t>
  </si>
  <si>
    <t>Proj. Cooperação Transnacional-DISARMED</t>
  </si>
  <si>
    <t>0602026</t>
  </si>
  <si>
    <t>Proj. Rede/1517/RMN/2005(Prof.Farinha Martins)</t>
  </si>
  <si>
    <t>0602027</t>
  </si>
  <si>
    <t>Proj. FIBR3D - 16414</t>
  </si>
  <si>
    <t>0602028</t>
  </si>
  <si>
    <t>Proj. DentalBlast - 17956</t>
  </si>
  <si>
    <t>0602029</t>
  </si>
  <si>
    <t>Proj. Orabac - 17852</t>
  </si>
  <si>
    <t>0602030</t>
  </si>
  <si>
    <t>Protocolo CMA/DCM</t>
  </si>
  <si>
    <t>0602031</t>
  </si>
  <si>
    <t>Proj. PIC3D 17896</t>
  </si>
  <si>
    <t>0602032</t>
  </si>
  <si>
    <t>Proj. Ciência VIVA no Laboratório 2017- ID99</t>
  </si>
  <si>
    <t>0602033</t>
  </si>
  <si>
    <t>Proj. ERA-MNT/0005/2009</t>
  </si>
  <si>
    <t>0602034</t>
  </si>
  <si>
    <t>Proj. ENG59-REG2</t>
  </si>
  <si>
    <t>0602035</t>
  </si>
  <si>
    <t>Proj. Overheads - UID/CTM/50025/2013</t>
  </si>
  <si>
    <t>0602036</t>
  </si>
  <si>
    <t>Proj. EXCL/CTM-NAN/0201/12-MatOxiMulNano</t>
  </si>
  <si>
    <t>0602037</t>
  </si>
  <si>
    <t>Proj.Pest-C/CTM/LA0025/2011-2012</t>
  </si>
  <si>
    <t>0602038</t>
  </si>
  <si>
    <t>Proj.Pest-C/CTM/LA0025/2013-2014</t>
  </si>
  <si>
    <t>0602039</t>
  </si>
  <si>
    <t>Proj. M-ERA.NET/010/2012</t>
  </si>
  <si>
    <t>0602040</t>
  </si>
  <si>
    <t>Proj.Points NMP3-SL/11-263042</t>
  </si>
  <si>
    <t>0602041</t>
  </si>
  <si>
    <t>Proj. NMP3-SL-2012/309984-CEOPS</t>
  </si>
  <si>
    <t>0602042</t>
  </si>
  <si>
    <t>Proj. PTDC/CTM/099719/08-Nanomorph</t>
  </si>
  <si>
    <t>0602043</t>
  </si>
  <si>
    <t>Proj.Overheads PEST-C/CTM/LA0025/13-14</t>
  </si>
  <si>
    <t>0602044</t>
  </si>
  <si>
    <t>Proj. CelSmartSence-17862</t>
  </si>
  <si>
    <t>0602045</t>
  </si>
  <si>
    <t>Proj.Smartege-17577</t>
  </si>
  <si>
    <t>0602046</t>
  </si>
  <si>
    <t>Proj. Papel Secreto-INMC</t>
  </si>
  <si>
    <t>0602047</t>
  </si>
  <si>
    <t>Laboratório de RMN do CENIMAT</t>
  </si>
  <si>
    <t>0602048</t>
  </si>
  <si>
    <t>SUPERSMART</t>
  </si>
  <si>
    <t>0602050</t>
  </si>
  <si>
    <t>EURASC 2018</t>
  </si>
  <si>
    <t>0602051</t>
  </si>
  <si>
    <t>Proj. Raw Matters Ambassadors at Schools 3.0</t>
  </si>
  <si>
    <t>0602052</t>
  </si>
  <si>
    <t>Proj. Resultados EFMR</t>
  </si>
  <si>
    <t>0602053</t>
  </si>
  <si>
    <t>Proj. Ciência Viva no Laboratório 2018 ( ID99)</t>
  </si>
  <si>
    <t>0602054</t>
  </si>
  <si>
    <t>Proj. INPACTUS- Biorrefinaria 15</t>
  </si>
  <si>
    <t>0602055</t>
  </si>
  <si>
    <t>Proj. INPACTUS- Biorrefinari 17</t>
  </si>
  <si>
    <t>0603001</t>
  </si>
  <si>
    <t>PD-Nanotecnologias e Nanociências</t>
  </si>
  <si>
    <t>0603002</t>
  </si>
  <si>
    <t>PD-Ciência e Engenharia de Materiais</t>
  </si>
  <si>
    <t>0604020101</t>
  </si>
  <si>
    <t>Proj. Investigador Doutorado-DCM</t>
  </si>
  <si>
    <t>0604020102</t>
  </si>
  <si>
    <t>Proj. UID/CTM/50025/2019</t>
  </si>
  <si>
    <t>0604020201</t>
  </si>
  <si>
    <t>Proj. EIT KIC RAW MATERIALS- MineHeritage - Refª 18111</t>
  </si>
  <si>
    <t>0604020202</t>
  </si>
  <si>
    <t>Proj. ERASMUS+KA2-IN4SOC</t>
  </si>
  <si>
    <t>0604020203</t>
  </si>
  <si>
    <t>Proj. AMIR-RIS</t>
  </si>
  <si>
    <t>070101001</t>
  </si>
  <si>
    <t>070101002</t>
  </si>
  <si>
    <t>070101003</t>
  </si>
  <si>
    <t>070101004</t>
  </si>
  <si>
    <t>070101005</t>
  </si>
  <si>
    <t>070101006</t>
  </si>
  <si>
    <t>07010201</t>
  </si>
  <si>
    <t>I Ciclo-DCSA</t>
  </si>
  <si>
    <t>07010202</t>
  </si>
  <si>
    <t>II Ciclo-DCSA</t>
  </si>
  <si>
    <t>07010203</t>
  </si>
  <si>
    <t>III Ciclo-DCSA</t>
  </si>
  <si>
    <t>07010204</t>
  </si>
  <si>
    <t>Outros-DCSA</t>
  </si>
  <si>
    <t>0702001</t>
  </si>
  <si>
    <t>Proj. PTDC/AUR-AQI/105410/2008</t>
  </si>
  <si>
    <t>0702002</t>
  </si>
  <si>
    <t>Proj. Trabalho em tempos de crise</t>
  </si>
  <si>
    <t>0702003</t>
  </si>
  <si>
    <t>Proj. Nova Escola Doutoral-Fernanda Llussá</t>
  </si>
  <si>
    <t>0702004</t>
  </si>
  <si>
    <t>DCSA-Joaquim Pina Lopes</t>
  </si>
  <si>
    <t>0702005</t>
  </si>
  <si>
    <t>Pl.UID/HIS/00286/2013-CIUHCT</t>
  </si>
  <si>
    <t>0702006</t>
  </si>
  <si>
    <t>UID/ECO/04007/2013 (CEFAGE)</t>
  </si>
  <si>
    <t>0702007</t>
  </si>
  <si>
    <t>Verbas próprias - Fernanda Llussá</t>
  </si>
  <si>
    <t>0702008</t>
  </si>
  <si>
    <t>0702009</t>
  </si>
  <si>
    <t>Protocolo FCT/UCP (Universidade Católica Portuguesa)</t>
  </si>
  <si>
    <t>0702010</t>
  </si>
  <si>
    <t>Protocolo FCT/FDUNL</t>
  </si>
  <si>
    <t>0702011</t>
  </si>
  <si>
    <t>Verbas Próprias- Prof.Duarte Brito</t>
  </si>
  <si>
    <t>0703001</t>
  </si>
  <si>
    <t>PD-História,Filosofia e Património da Ciência e da Tecnologia</t>
  </si>
  <si>
    <t>0703002</t>
  </si>
  <si>
    <t>PD-Ciências da Educação</t>
  </si>
  <si>
    <t>0703003</t>
  </si>
  <si>
    <t>PD-Avaliação de Tecnologias</t>
  </si>
  <si>
    <t>0704020101</t>
  </si>
  <si>
    <t>Proj. Investigador Doutorado-DCSA</t>
  </si>
  <si>
    <t>080101001</t>
  </si>
  <si>
    <t>080101002</t>
  </si>
  <si>
    <t>080101003</t>
  </si>
  <si>
    <t>080101004</t>
  </si>
  <si>
    <t>080101005</t>
  </si>
  <si>
    <t>080101006</t>
  </si>
  <si>
    <t>08010201</t>
  </si>
  <si>
    <t>I Ciclo-DEE</t>
  </si>
  <si>
    <t>08010202</t>
  </si>
  <si>
    <t>II Ciclo-DEE</t>
  </si>
  <si>
    <t>08010203</t>
  </si>
  <si>
    <t>III Ciclo-DEE</t>
  </si>
  <si>
    <t>08010204</t>
  </si>
  <si>
    <t>Outros-DEE</t>
  </si>
  <si>
    <t>0802001</t>
  </si>
  <si>
    <t>Prot. FCT/S3Portugal</t>
  </si>
  <si>
    <t>0802002</t>
  </si>
  <si>
    <t>Proj. Alter-Nativa-Alfa III</t>
  </si>
  <si>
    <t>0802003</t>
  </si>
  <si>
    <t>Prot. FCT/Selfenergy</t>
  </si>
  <si>
    <t>0802004</t>
  </si>
  <si>
    <t>Proj. SHBUILDING-SOE3/P1/E508</t>
  </si>
  <si>
    <t>0802005</t>
  </si>
  <si>
    <t>Projeto SIGNES</t>
  </si>
  <si>
    <t>0802006</t>
  </si>
  <si>
    <t>Proj. POSDRU/159/I.5/S/134378</t>
  </si>
  <si>
    <t>0802007</t>
  </si>
  <si>
    <t>Proj. U-Academy (Gulbenkian)</t>
  </si>
  <si>
    <t>0802008</t>
  </si>
  <si>
    <t>Proj. ACACIA</t>
  </si>
  <si>
    <t>0802009</t>
  </si>
  <si>
    <t>Proj. SigmaRail</t>
  </si>
  <si>
    <t>0802010</t>
  </si>
  <si>
    <t>Proj. Interreg Sudoe SHCity</t>
  </si>
  <si>
    <t>0802011</t>
  </si>
  <si>
    <t>Cooperação-Mikhail Mudrov Post-Doc</t>
  </si>
  <si>
    <t>0802012</t>
  </si>
  <si>
    <t>Proj. Produtive 4.0</t>
  </si>
  <si>
    <t>0802013</t>
  </si>
  <si>
    <t>0802014</t>
  </si>
  <si>
    <t>Proj. INTERREG Herit-Data</t>
  </si>
  <si>
    <t>0802015</t>
  </si>
  <si>
    <t>Proj. Climate KIC-HackThePlanet</t>
  </si>
  <si>
    <t>0802016</t>
  </si>
  <si>
    <t>Proj. PT2020-033926-YAMMI</t>
  </si>
  <si>
    <t>0803001</t>
  </si>
  <si>
    <t>PD-Engenharia Electrotécnica e de Computadores</t>
  </si>
  <si>
    <t>100101001</t>
  </si>
  <si>
    <t>100101002</t>
  </si>
  <si>
    <t>100101003</t>
  </si>
  <si>
    <t>100101004</t>
  </si>
  <si>
    <t>100101005</t>
  </si>
  <si>
    <t>100101006</t>
  </si>
  <si>
    <t>10010201</t>
  </si>
  <si>
    <t>I Ciclo-DCV</t>
  </si>
  <si>
    <t>10010202</t>
  </si>
  <si>
    <t>II Ciclo-DCV</t>
  </si>
  <si>
    <t>10010203</t>
  </si>
  <si>
    <t>III Ciclo-DCV</t>
  </si>
  <si>
    <t>10010204</t>
  </si>
  <si>
    <t>Outros-DCV</t>
  </si>
  <si>
    <t>1002001</t>
  </si>
  <si>
    <t>Proj. POCI/AGR/56315/2004 - Winestar</t>
  </si>
  <si>
    <t>1002002</t>
  </si>
  <si>
    <t>"Proj. ""Colecção de Leveduras"""</t>
  </si>
  <si>
    <t>1002003</t>
  </si>
  <si>
    <t>"Resultados ""Mestrado em Microbiologia Médica"""</t>
  </si>
  <si>
    <t>1002004</t>
  </si>
  <si>
    <t>1002005</t>
  </si>
  <si>
    <t>Proj. Ciência VIVA no Laboratório 2017- ID674</t>
  </si>
  <si>
    <t>1002006</t>
  </si>
  <si>
    <t>Proj. GenMed.care</t>
  </si>
  <si>
    <t>1002007</t>
  </si>
  <si>
    <t>Mestrado em Microbiologia Médica</t>
  </si>
  <si>
    <t>1002008</t>
  </si>
  <si>
    <t>Acções Integradas Luso-Alemãs A-02/18</t>
  </si>
  <si>
    <t>1002009</t>
  </si>
  <si>
    <t>Proj. Ciência Viva no Laboratório 2018 ( ID674)</t>
  </si>
  <si>
    <t>1002010</t>
  </si>
  <si>
    <t>Proj. PGG/012/2017 Programa Gilead Génese</t>
  </si>
  <si>
    <t>1003001</t>
  </si>
  <si>
    <t>PD-Biologia</t>
  </si>
  <si>
    <t>1003002</t>
  </si>
  <si>
    <t>1003003</t>
  </si>
  <si>
    <t>PD- Biociências Moleculares</t>
  </si>
  <si>
    <t>1004020101</t>
  </si>
  <si>
    <t>Proj. Investigador Doutorado-DCV</t>
  </si>
  <si>
    <t>110101001</t>
  </si>
  <si>
    <t>110101002</t>
  </si>
  <si>
    <t>110101003</t>
  </si>
  <si>
    <t>110101004</t>
  </si>
  <si>
    <t>110101005</t>
  </si>
  <si>
    <t>110101006</t>
  </si>
  <si>
    <t>11010201</t>
  </si>
  <si>
    <t>I Ciclo-DCT</t>
  </si>
  <si>
    <t>11010202</t>
  </si>
  <si>
    <t>II Ciclo-DCT</t>
  </si>
  <si>
    <t>11010203</t>
  </si>
  <si>
    <t>III Ciclo-DCT</t>
  </si>
  <si>
    <t>11010204</t>
  </si>
  <si>
    <t>Outros-DCT</t>
  </si>
  <si>
    <t>1102001</t>
  </si>
  <si>
    <t>Proj. Acções de Formação</t>
  </si>
  <si>
    <t>1102002</t>
  </si>
  <si>
    <t>Proj. Lusoceram</t>
  </si>
  <si>
    <t>1102003</t>
  </si>
  <si>
    <t>Proj. PRODER 43374/SE - Arroz</t>
  </si>
  <si>
    <t>1102004</t>
  </si>
  <si>
    <t>DCT-Câmara Nevoeiro Salino</t>
  </si>
  <si>
    <t>1102005</t>
  </si>
  <si>
    <t>Bolsa Pós-Doutoramento-Doutor Emanuel David Tschopp</t>
  </si>
  <si>
    <t>1102006</t>
  </si>
  <si>
    <t>Proj. KICRM-IDS_Fun_Mat_Inno</t>
  </si>
  <si>
    <t>1102007</t>
  </si>
  <si>
    <t>Protocolo FCT/SATEC</t>
  </si>
  <si>
    <t>1102008</t>
  </si>
  <si>
    <t>Subsídio Livro: Paulo Choffat</t>
  </si>
  <si>
    <t>110200901</t>
  </si>
  <si>
    <t>Pj. Batata 030719- Criação Grupo Operacional</t>
  </si>
  <si>
    <t>110200902</t>
  </si>
  <si>
    <t>Pj. Batata 030719-Coordenação e Dinamização Grupo Operacional</t>
  </si>
  <si>
    <t>110200903</t>
  </si>
  <si>
    <t>Pj. Batata 030719-Implementação Plano de Ação</t>
  </si>
  <si>
    <t>110200904</t>
  </si>
  <si>
    <t>Pj. Batata 030719-Implementação do Plano demonstração e divulgação</t>
  </si>
  <si>
    <t>110201001</t>
  </si>
  <si>
    <t>Pj. Go-Pera 030734-Criação do Grupo Operacional</t>
  </si>
  <si>
    <t>110201002</t>
  </si>
  <si>
    <t>Pj. Go-Pera 030734- Coordenação e dinamização do Grupo</t>
  </si>
  <si>
    <t>110201003</t>
  </si>
  <si>
    <t>Pj. Go-Pera 030734- Implementação do Plano de Ação</t>
  </si>
  <si>
    <t>110201004</t>
  </si>
  <si>
    <t>Pj. Go-Pera 030734- Implementação do Plano de Demonstração e Divulgação</t>
  </si>
  <si>
    <t>110201101</t>
  </si>
  <si>
    <t>Pj. Go-Tomate 030701- Criação de Grupo Operacional</t>
  </si>
  <si>
    <t>110201102</t>
  </si>
  <si>
    <t>Pj. Go-Tomate 030701-Coordenação e dinamização do Grupo Operacional</t>
  </si>
  <si>
    <t>110201103</t>
  </si>
  <si>
    <t>Pj. Go-Tomate 030701- Implementação do plano de Ação</t>
  </si>
  <si>
    <t>110201104</t>
  </si>
  <si>
    <t>Pj. Go-Tomate 030701- Implementação do plano de demonstração e divulgação</t>
  </si>
  <si>
    <t>110201201</t>
  </si>
  <si>
    <t>Pj. Go-Uva 030727- Criação do Grupo Operacional</t>
  </si>
  <si>
    <t>110201202</t>
  </si>
  <si>
    <t>Pj. Go-Uva 030727- Coordenação e dinamização do Grupo Operacional</t>
  </si>
  <si>
    <t>110201203</t>
  </si>
  <si>
    <t>Pj. Go-Uva 030727- Implementação do Plano de Ação</t>
  </si>
  <si>
    <t>110201204</t>
  </si>
  <si>
    <t>Pj. Go-Uva 030727-Implementação do plano de demonstração e divulgação</t>
  </si>
  <si>
    <t>1102013</t>
  </si>
  <si>
    <t>Proj. LISBOA-01-0145-FEDER-023356-CFD4CHEESE</t>
  </si>
  <si>
    <t>1102014</t>
  </si>
  <si>
    <t>Proj. LISBOA-01-0145-FEDER-023262-INTERATrigo</t>
  </si>
  <si>
    <t>1102015</t>
  </si>
  <si>
    <t>Proj. KIC RM Travel EX</t>
  </si>
  <si>
    <t>1102016</t>
  </si>
  <si>
    <t>Proj. INOVSTONE 4.0-FEDER-024535</t>
  </si>
  <si>
    <t>1102017</t>
  </si>
  <si>
    <t>Proj. 17027 - raPHOSafe</t>
  </si>
  <si>
    <t>110201801</t>
  </si>
  <si>
    <t>Proj. PDR2020-101-FEADER-030835 Go-Trigo-Criação do Grupo Operacional</t>
  </si>
  <si>
    <t>110201802</t>
  </si>
  <si>
    <t>Proj. PDR2020-101-FEADER-030835 Go-Trigo-Coordenação e dinamização do Grupo</t>
  </si>
  <si>
    <t>110201803</t>
  </si>
  <si>
    <t>Proj. PDR2020-101-FEADER-030835 Go-Trigo-Implementação Plano Acção</t>
  </si>
  <si>
    <t>1102019</t>
  </si>
  <si>
    <t>Proj. TPF Planege</t>
  </si>
  <si>
    <t>1102020</t>
  </si>
  <si>
    <t>Proj. Livro Cesaredas</t>
  </si>
  <si>
    <t>1103001</t>
  </si>
  <si>
    <t>PD-Geologia</t>
  </si>
  <si>
    <t>1103002</t>
  </si>
  <si>
    <t>PD-Engenharia Geológica</t>
  </si>
  <si>
    <t>1103003</t>
  </si>
  <si>
    <t>PD-Tecnologias Agroindustriais</t>
  </si>
  <si>
    <t>1104020101</t>
  </si>
  <si>
    <t>Proj. MicroSaurus (Super Animais 3)</t>
  </si>
  <si>
    <t>1104020102</t>
  </si>
  <si>
    <t>Proj. BARY-PT (Super Animais 3)</t>
  </si>
  <si>
    <t>1104020201</t>
  </si>
  <si>
    <t>Proj. BreedCafs-727934</t>
  </si>
  <si>
    <t>110402020201</t>
  </si>
  <si>
    <t>Criação do Grupo Operacional (Go Arroz-030671)</t>
  </si>
  <si>
    <t>110402020202</t>
  </si>
  <si>
    <t>Coordenação e dinamização do Grupo  (Go Arroz-030671)</t>
  </si>
  <si>
    <t>110402020203</t>
  </si>
  <si>
    <t>Implementação do Plano de Acção  (Go Arroz-030671)</t>
  </si>
  <si>
    <t>110402020204</t>
  </si>
  <si>
    <t>Implementação do Plano de Demonstração e Divulgação  (Go Arroz-030671)</t>
  </si>
  <si>
    <t>120101001</t>
  </si>
  <si>
    <t>120101002</t>
  </si>
  <si>
    <t>120101003</t>
  </si>
  <si>
    <t>120101004</t>
  </si>
  <si>
    <t>120101005</t>
  </si>
  <si>
    <t>120101006</t>
  </si>
  <si>
    <t>12010201</t>
  </si>
  <si>
    <t>I Ciclo-DCR</t>
  </si>
  <si>
    <t>12010202</t>
  </si>
  <si>
    <t>II Ciclo-DCR</t>
  </si>
  <si>
    <t>12010203</t>
  </si>
  <si>
    <t>III Ciclo-DCR</t>
  </si>
  <si>
    <t>12010204</t>
  </si>
  <si>
    <t>Outros-DCR</t>
  </si>
  <si>
    <t>1202001</t>
  </si>
  <si>
    <t>Proj. PD/00253/2012-CORES</t>
  </si>
  <si>
    <t>1202002</t>
  </si>
  <si>
    <t>Proj. Vidro e Luz-Exposição em Veneza (2)</t>
  </si>
  <si>
    <t>1202003</t>
  </si>
  <si>
    <t>Proj. MSCA-ITN-GA 642892 NACCA</t>
  </si>
  <si>
    <t>1202004</t>
  </si>
  <si>
    <t>Verbas Profª Mª João Melo</t>
  </si>
  <si>
    <t>1202006</t>
  </si>
  <si>
    <t>Venice Glass Week - Portugal</t>
  </si>
  <si>
    <t>1202007</t>
  </si>
  <si>
    <t>Proj. IF/00653/2015/CP1284/CT0004-Joana Lia Ferreira</t>
  </si>
  <si>
    <t>1203001</t>
  </si>
  <si>
    <t>PD-Conservação e Restauro e Património</t>
  </si>
  <si>
    <t>1204020101</t>
  </si>
  <si>
    <t>Proj. Investigador Doutorado-DCR</t>
  </si>
  <si>
    <t>130101001</t>
  </si>
  <si>
    <t>130101002</t>
  </si>
  <si>
    <t>130101003</t>
  </si>
  <si>
    <t>130101004</t>
  </si>
  <si>
    <t>130101005</t>
  </si>
  <si>
    <t>130101006</t>
  </si>
  <si>
    <t>13010201</t>
  </si>
  <si>
    <t>I Ciclo - DEMI</t>
  </si>
  <si>
    <t>13010202</t>
  </si>
  <si>
    <t>II Ciclo-DEMI</t>
  </si>
  <si>
    <t>13010203</t>
  </si>
  <si>
    <t>III Ciclo-DEMI</t>
  </si>
  <si>
    <t>13010204</t>
  </si>
  <si>
    <t>Outros-DEMI</t>
  </si>
  <si>
    <t>1302001</t>
  </si>
  <si>
    <t>Prot. FCT/Escola Naval</t>
  </si>
  <si>
    <t>1302002</t>
  </si>
  <si>
    <t>Proj. PIQS/SOC/50062/2003-FCT</t>
  </si>
  <si>
    <t>1302003</t>
  </si>
  <si>
    <t>Protocolo FCT/IAPMEI</t>
  </si>
  <si>
    <t>1302004</t>
  </si>
  <si>
    <t>1302005</t>
  </si>
  <si>
    <t>1302006</t>
  </si>
  <si>
    <t>Proj. Incentivo/EME/UI0667/2014</t>
  </si>
  <si>
    <t>1302007</t>
  </si>
  <si>
    <t>Verbas Próprias-Luís Gil</t>
  </si>
  <si>
    <t>1302008</t>
  </si>
  <si>
    <t>Rendas Omnideia</t>
  </si>
  <si>
    <t>1302009</t>
  </si>
  <si>
    <t>Proj. Digistart Nº 644847</t>
  </si>
  <si>
    <t>1302010</t>
  </si>
  <si>
    <t>Verbas Próprias - Alberto Martinho</t>
  </si>
  <si>
    <t>1302011</t>
  </si>
  <si>
    <t>Proj. Formula Student</t>
  </si>
  <si>
    <t>1302012</t>
  </si>
  <si>
    <t>Proj. 3335 Hi2TRUST</t>
  </si>
  <si>
    <t>1302013</t>
  </si>
  <si>
    <t>Proj. 3346 SLMXL</t>
  </si>
  <si>
    <t>1302014</t>
  </si>
  <si>
    <t>Proj. Sinalarte</t>
  </si>
  <si>
    <t>1302015</t>
  </si>
  <si>
    <t>Proj. EGGY- LISBOA-01-0145-FEDER-016725</t>
  </si>
  <si>
    <t>1302016</t>
  </si>
  <si>
    <t>Proj. Lisboa-01-0247-FEDER-024534-Infante</t>
  </si>
  <si>
    <t>1302017</t>
  </si>
  <si>
    <t>FCT/ISEG</t>
  </si>
  <si>
    <t>1303001</t>
  </si>
  <si>
    <t>PD-Engenharia Mecânica</t>
  </si>
  <si>
    <t>1303002</t>
  </si>
  <si>
    <t>PD-Engenharia Industrial</t>
  </si>
  <si>
    <t>1304020201</t>
  </si>
  <si>
    <t>Proj, EMPORIA4KT- INTERREG-Atlantic Area</t>
  </si>
  <si>
    <t>140101001</t>
  </si>
  <si>
    <t>140101002</t>
  </si>
  <si>
    <t>140101003</t>
  </si>
  <si>
    <t>140101004</t>
  </si>
  <si>
    <t>140101005</t>
  </si>
  <si>
    <t>140101006</t>
  </si>
  <si>
    <t>14010201</t>
  </si>
  <si>
    <t>I Ciclo-DEC</t>
  </si>
  <si>
    <t>14010202</t>
  </si>
  <si>
    <t>II Ciclo-DEC</t>
  </si>
  <si>
    <t>14010203</t>
  </si>
  <si>
    <t>III Ciclo-DEC</t>
  </si>
  <si>
    <t>14010204</t>
  </si>
  <si>
    <t>Outros-DEC</t>
  </si>
  <si>
    <t>1402001</t>
  </si>
  <si>
    <t>Curso SCE-RCCTE</t>
  </si>
  <si>
    <t>1402002</t>
  </si>
  <si>
    <t>Proj. Forte Sacavém</t>
  </si>
  <si>
    <t>1402003</t>
  </si>
  <si>
    <t>Comparticipações p/o DEC</t>
  </si>
  <si>
    <t>1402004</t>
  </si>
  <si>
    <t>Prot. FCT/Scoprolumba</t>
  </si>
  <si>
    <t>1402005</t>
  </si>
  <si>
    <t>Proj. TRACC</t>
  </si>
  <si>
    <t>1402006</t>
  </si>
  <si>
    <t>Proj. Leonardo Da Vinci - 528117-LLP-1-2012</t>
  </si>
  <si>
    <t>1402007</t>
  </si>
  <si>
    <t>Proj. GEOTPU (geral)</t>
  </si>
  <si>
    <t>1402008</t>
  </si>
  <si>
    <t>Zircom</t>
  </si>
  <si>
    <t>1402009</t>
  </si>
  <si>
    <t>Verb. Prop. Rodrigo Goncalves</t>
  </si>
  <si>
    <t>1402010</t>
  </si>
  <si>
    <t>Despacho 3084/15</t>
  </si>
  <si>
    <t>1402011</t>
  </si>
  <si>
    <t>Verbas próprias - Armando Antão</t>
  </si>
  <si>
    <t>1402012</t>
  </si>
  <si>
    <t>Consultoria em Engenharia de Estruturas</t>
  </si>
  <si>
    <t>1402013</t>
  </si>
  <si>
    <t>Proj. SILE 07</t>
  </si>
  <si>
    <t>1402014</t>
  </si>
  <si>
    <t>Proj. Overheads UNIC</t>
  </si>
  <si>
    <t>1402015</t>
  </si>
  <si>
    <t>Pós-Graduação em Construção e Reabilitação Sustentável</t>
  </si>
  <si>
    <t>1402016</t>
  </si>
  <si>
    <t>Pós-Graduação e, Engenharia das Fachadas</t>
  </si>
  <si>
    <t>1402017</t>
  </si>
  <si>
    <t>Verbas Próprias Fernando Pinho</t>
  </si>
  <si>
    <t>1402018</t>
  </si>
  <si>
    <t>Proj. Interreg SUDOE-SUDOKET</t>
  </si>
  <si>
    <t>1402019</t>
  </si>
  <si>
    <t>Proj. 23349-INDEED</t>
  </si>
  <si>
    <t>1403001</t>
  </si>
  <si>
    <t>PD-Engenharia Civl</t>
  </si>
  <si>
    <t>230101001</t>
  </si>
  <si>
    <t>230101002</t>
  </si>
  <si>
    <t>230101003</t>
  </si>
  <si>
    <t>230101004</t>
  </si>
  <si>
    <t>230101005</t>
  </si>
  <si>
    <t>230101006</t>
  </si>
  <si>
    <t>23010201</t>
  </si>
  <si>
    <t>I Ciclo-DCTB</t>
  </si>
  <si>
    <t>23010202</t>
  </si>
  <si>
    <t>II Ciclo-DCTB</t>
  </si>
  <si>
    <t>23010203</t>
  </si>
  <si>
    <t>III Ciclo-DCTB</t>
  </si>
  <si>
    <t>23010204</t>
  </si>
  <si>
    <t>Outros-DCTB</t>
  </si>
  <si>
    <t>2302001</t>
  </si>
  <si>
    <t>2302002</t>
  </si>
  <si>
    <t>Proj. CC Adicionais do Proj. PROFRUTA</t>
  </si>
  <si>
    <t>2302003</t>
  </si>
  <si>
    <t>Proj. Resultados Alimentos Biofortificados (480)</t>
  </si>
  <si>
    <t>2302004</t>
  </si>
  <si>
    <t>Proj. OPTIMA</t>
  </si>
  <si>
    <t>2302005</t>
  </si>
  <si>
    <t>Proj. PRODER pedido de apoio 24060</t>
  </si>
  <si>
    <t>2302006</t>
  </si>
  <si>
    <t>Proj. Fibra</t>
  </si>
  <si>
    <t>2302007</t>
  </si>
  <si>
    <t>Contrato de I&amp;DT - FCT/KILOM</t>
  </si>
  <si>
    <t>2302008</t>
  </si>
  <si>
    <t>"Curso ""Summer School Fibra"""</t>
  </si>
  <si>
    <t>2302009</t>
  </si>
  <si>
    <t>Contrato de I&amp;DT - FCT/CITRI-1</t>
  </si>
  <si>
    <t>2302010</t>
  </si>
  <si>
    <t>Proj. PROFORBIOMED</t>
  </si>
  <si>
    <t>2302011</t>
  </si>
  <si>
    <t>Proj. NanoQuito</t>
  </si>
  <si>
    <t>2302012</t>
  </si>
  <si>
    <t>Proj. PROFRUTA (Proj. PRODER nº 54101-Medida 4.1)</t>
  </si>
  <si>
    <t>2302013</t>
  </si>
  <si>
    <t>Proj. Investigação - Prof. Nuno Lapa</t>
  </si>
  <si>
    <t>2302014</t>
  </si>
  <si>
    <t>Curso Eseia International</t>
  </si>
  <si>
    <t>2302015</t>
  </si>
  <si>
    <t>Ciência Viva no Laboratório OCJF 2016</t>
  </si>
  <si>
    <t>2302016</t>
  </si>
  <si>
    <t>Projeto 9413-Vale SI QPME - Acácia</t>
  </si>
  <si>
    <t>2302017</t>
  </si>
  <si>
    <t>Projeto 9413-Vale SI  I&amp;DT - Pinheiro</t>
  </si>
  <si>
    <t>2302018</t>
  </si>
  <si>
    <t>Prot. Azeites Tojeira</t>
  </si>
  <si>
    <t>2302019</t>
  </si>
  <si>
    <t>Proj. BioReg-727958</t>
  </si>
  <si>
    <t>2302020</t>
  </si>
  <si>
    <t>Proj. 4F Crops- Resultados</t>
  </si>
  <si>
    <t>2302021</t>
  </si>
  <si>
    <t>Proj. Ciência VIVA no Laboratório 2017- ID128</t>
  </si>
  <si>
    <t>2302022</t>
  </si>
  <si>
    <t>Proj. 727698-Magic-H2020</t>
  </si>
  <si>
    <t>2302023</t>
  </si>
  <si>
    <t>Proj. Valpolvo</t>
  </si>
  <si>
    <t>2302024</t>
  </si>
  <si>
    <t>Proj. 773501-PANACEA</t>
  </si>
  <si>
    <t>2302025</t>
  </si>
  <si>
    <t>Proj. Resultados Bioreg 727958</t>
  </si>
  <si>
    <t>2302026</t>
  </si>
  <si>
    <t>Proj. Resultados Magic 727698</t>
  </si>
  <si>
    <t>2302027</t>
  </si>
  <si>
    <t>Proj. Ciência Viva no Laboratório 2018 ( ID128)</t>
  </si>
  <si>
    <t>2302028</t>
  </si>
  <si>
    <t>Proj. ERANETMED/0001/2017- MediOpuntia</t>
  </si>
  <si>
    <t>2303001</t>
  </si>
  <si>
    <t>PD-Qualidade Alimentar</t>
  </si>
  <si>
    <t>2303002</t>
  </si>
  <si>
    <t>PD-Energia e Bioenergia</t>
  </si>
  <si>
    <t>2303003</t>
  </si>
  <si>
    <t>PD em Bioenergia</t>
  </si>
  <si>
    <t>320101001</t>
  </si>
  <si>
    <t>320101002</t>
  </si>
  <si>
    <t>320101003</t>
  </si>
  <si>
    <t>320101004</t>
  </si>
  <si>
    <t>320101005</t>
  </si>
  <si>
    <t>320101006</t>
  </si>
  <si>
    <t>320102</t>
  </si>
  <si>
    <t>330101001</t>
  </si>
  <si>
    <t>330101002</t>
  </si>
  <si>
    <t>330101003</t>
  </si>
  <si>
    <t>330101004</t>
  </si>
  <si>
    <t>330101005</t>
  </si>
  <si>
    <t>330101006</t>
  </si>
  <si>
    <t>330102</t>
  </si>
  <si>
    <t>3302001</t>
  </si>
  <si>
    <t>3302002</t>
  </si>
  <si>
    <t>Pj. Atividades Culturais</t>
  </si>
  <si>
    <t>350101001</t>
  </si>
  <si>
    <t>350101002</t>
  </si>
  <si>
    <t>350101003</t>
  </si>
  <si>
    <t>350101004</t>
  </si>
  <si>
    <t>350101005</t>
  </si>
  <si>
    <t>350101006</t>
  </si>
  <si>
    <t>350102</t>
  </si>
  <si>
    <t>Despesas de Funcionamento DAT</t>
  </si>
  <si>
    <t>3502001</t>
  </si>
  <si>
    <t>Protocolo CMA</t>
  </si>
  <si>
    <t>360101001</t>
  </si>
  <si>
    <t>360101002</t>
  </si>
  <si>
    <t>360101003</t>
  </si>
  <si>
    <t>360101004</t>
  </si>
  <si>
    <t>360101005</t>
  </si>
  <si>
    <t>360101006</t>
  </si>
  <si>
    <t>360101007</t>
  </si>
  <si>
    <t>Pessoal- DRF</t>
  </si>
  <si>
    <t>360101008</t>
  </si>
  <si>
    <t>Pessoal- DRH</t>
  </si>
  <si>
    <t>360101009</t>
  </si>
  <si>
    <t>Pessoal- DA</t>
  </si>
  <si>
    <t>360101010</t>
  </si>
  <si>
    <t>Pessoal-GAED</t>
  </si>
  <si>
    <t>36010201</t>
  </si>
  <si>
    <t>I Ciclo</t>
  </si>
  <si>
    <t>36010202</t>
  </si>
  <si>
    <t>II Ciclo</t>
  </si>
  <si>
    <t>36010203</t>
  </si>
  <si>
    <t>III Ciclo</t>
  </si>
  <si>
    <t>36010204</t>
  </si>
  <si>
    <t>Outros-Adm</t>
  </si>
  <si>
    <t>360103007</t>
  </si>
  <si>
    <t>Serviços Académicos</t>
  </si>
  <si>
    <t>360103008</t>
  </si>
  <si>
    <t>Juros</t>
  </si>
  <si>
    <t>360103009</t>
  </si>
  <si>
    <t>CGD</t>
  </si>
  <si>
    <t>360103010</t>
  </si>
  <si>
    <t>Rendas</t>
  </si>
  <si>
    <t>360103012</t>
  </si>
  <si>
    <t>Compensação de Água, Luz, Telefone , Gás</t>
  </si>
  <si>
    <t>360103013</t>
  </si>
  <si>
    <t>Overheads Diversos</t>
  </si>
  <si>
    <t>360103014</t>
  </si>
  <si>
    <t>Custos em Projectos</t>
  </si>
  <si>
    <t>360103016</t>
  </si>
  <si>
    <t>IVA</t>
  </si>
  <si>
    <t>3602001</t>
  </si>
  <si>
    <t>Proj. Expo FCT</t>
  </si>
  <si>
    <t>3602002</t>
  </si>
  <si>
    <t>Programa EngIQ</t>
  </si>
  <si>
    <t>3602003</t>
  </si>
  <si>
    <t>Concurso Investigador FCT-Contrato Programa-2013/2018</t>
  </si>
  <si>
    <t>3602004</t>
  </si>
  <si>
    <t>Proj. Nova Escola Doutoral</t>
  </si>
  <si>
    <t>400101001</t>
  </si>
  <si>
    <t>400101002</t>
  </si>
  <si>
    <t>400101003</t>
  </si>
  <si>
    <t>400101004</t>
  </si>
  <si>
    <t>400101005</t>
  </si>
  <si>
    <t>400101006</t>
  </si>
  <si>
    <t>400102</t>
  </si>
  <si>
    <t>Despesas de Funcionamento DIR</t>
  </si>
  <si>
    <t>4002001</t>
  </si>
  <si>
    <t>UTAustin</t>
  </si>
  <si>
    <t>4002002</t>
  </si>
  <si>
    <t>Direitos de Propriedade Intelectual</t>
  </si>
  <si>
    <t>4002003</t>
  </si>
  <si>
    <t>Curso de Pós-Graduação em Gestão de Organizações e Liderança</t>
  </si>
  <si>
    <t>4002004</t>
  </si>
  <si>
    <t>Avaliação FCT/MEC</t>
  </si>
  <si>
    <t>4002005</t>
  </si>
  <si>
    <t>ONE Academy</t>
  </si>
  <si>
    <t>4002006</t>
  </si>
  <si>
    <t>Programa BE-MUNDUS</t>
  </si>
  <si>
    <t>4002007</t>
  </si>
  <si>
    <t>Programa FELLOW MUNDUS</t>
  </si>
  <si>
    <t>4002008</t>
  </si>
  <si>
    <t>Recepção Novos Estudantes-DCV</t>
  </si>
  <si>
    <t>4002009</t>
  </si>
  <si>
    <t>Recepção Novos Estudantes-DQ</t>
  </si>
  <si>
    <t>4002010</t>
  </si>
  <si>
    <t>Recepção Novos Estudantes-DCR</t>
  </si>
  <si>
    <t>4002011</t>
  </si>
  <si>
    <t>Recepção Novos Estudantes-DCEA</t>
  </si>
  <si>
    <t>4002012</t>
  </si>
  <si>
    <t>Recepção Novos Estudantes-DF</t>
  </si>
  <si>
    <t>4002013</t>
  </si>
  <si>
    <t>Recepção Novos Estudantes-DEC</t>
  </si>
  <si>
    <t>4002014</t>
  </si>
  <si>
    <t>Recepção Novos Estudantes-DEE</t>
  </si>
  <si>
    <t>4002015</t>
  </si>
  <si>
    <t>Recepção Novos Estudantes-DCT</t>
  </si>
  <si>
    <t>4002016</t>
  </si>
  <si>
    <t>Recepção Novos Estudantes-DEMI</t>
  </si>
  <si>
    <t>4002017</t>
  </si>
  <si>
    <t>Recepção Novos Estudantes-DI</t>
  </si>
  <si>
    <t>4002018</t>
  </si>
  <si>
    <t>Recepção Novos Estudantes-DCM</t>
  </si>
  <si>
    <t>4002019</t>
  </si>
  <si>
    <t>Recepção Novos Estudantes-DM</t>
  </si>
  <si>
    <t>4002020</t>
  </si>
  <si>
    <t>NOVA FCT Editorial</t>
  </si>
  <si>
    <t>4002021</t>
  </si>
  <si>
    <t>CTCT</t>
  </si>
  <si>
    <t>4002022</t>
  </si>
  <si>
    <t>Proj. RawMaterials- Fee/Overheads</t>
  </si>
  <si>
    <t>410101001</t>
  </si>
  <si>
    <t>410101002</t>
  </si>
  <si>
    <t>410101003</t>
  </si>
  <si>
    <t>410101004</t>
  </si>
  <si>
    <t>410101005</t>
  </si>
  <si>
    <t>410101006</t>
  </si>
  <si>
    <t>410102</t>
  </si>
  <si>
    <t>420101001</t>
  </si>
  <si>
    <t>420101002</t>
  </si>
  <si>
    <t>420101003</t>
  </si>
  <si>
    <t>420101004</t>
  </si>
  <si>
    <t>420101005</t>
  </si>
  <si>
    <t>420101006</t>
  </si>
  <si>
    <t>420102</t>
  </si>
  <si>
    <t>4202001</t>
  </si>
  <si>
    <t>Projeto CTCT-Processo 159/ID/2014</t>
  </si>
  <si>
    <t>490101001</t>
  </si>
  <si>
    <t>490101002</t>
  </si>
  <si>
    <t>490101003</t>
  </si>
  <si>
    <t>490101004</t>
  </si>
  <si>
    <t>490101005</t>
  </si>
  <si>
    <t>490101006</t>
  </si>
  <si>
    <t>490102</t>
  </si>
  <si>
    <t>4902001</t>
  </si>
  <si>
    <t>Formação AutoCAD Fundamental</t>
  </si>
  <si>
    <t>500101001</t>
  </si>
  <si>
    <t>500101002</t>
  </si>
  <si>
    <t>500101003</t>
  </si>
  <si>
    <t>500101004</t>
  </si>
  <si>
    <t>500101005</t>
  </si>
  <si>
    <t>500101006</t>
  </si>
  <si>
    <t>500102</t>
  </si>
  <si>
    <t>510101001</t>
  </si>
  <si>
    <t>510101002</t>
  </si>
  <si>
    <t>510101003</t>
  </si>
  <si>
    <t>510101004</t>
  </si>
  <si>
    <t>510101005</t>
  </si>
  <si>
    <t>510101006</t>
  </si>
  <si>
    <t>510102</t>
  </si>
  <si>
    <t>520101001</t>
  </si>
  <si>
    <t>520101002</t>
  </si>
  <si>
    <t>520101003</t>
  </si>
  <si>
    <t>520101004</t>
  </si>
  <si>
    <t>520101005</t>
  </si>
  <si>
    <t>520101006</t>
  </si>
  <si>
    <t>520102</t>
  </si>
  <si>
    <t>530101001</t>
  </si>
  <si>
    <t>530101002</t>
  </si>
  <si>
    <t>530101003</t>
  </si>
  <si>
    <t>530101004</t>
  </si>
  <si>
    <t>530101005</t>
  </si>
  <si>
    <t>530101006</t>
  </si>
  <si>
    <t>530102</t>
  </si>
  <si>
    <t>540101001</t>
  </si>
  <si>
    <t>540101002</t>
  </si>
  <si>
    <t>540101003</t>
  </si>
  <si>
    <t>540101004</t>
  </si>
  <si>
    <t>540101005</t>
  </si>
  <si>
    <t>540101006</t>
  </si>
  <si>
    <t>540102</t>
  </si>
  <si>
    <t>Despesas de Funcionamento DA</t>
  </si>
  <si>
    <t>560101001</t>
  </si>
  <si>
    <t>560101002</t>
  </si>
  <si>
    <t>560101003</t>
  </si>
  <si>
    <t>560101004</t>
  </si>
  <si>
    <t>560101005</t>
  </si>
  <si>
    <t>560101006</t>
  </si>
  <si>
    <t>560102</t>
  </si>
  <si>
    <t>580101001</t>
  </si>
  <si>
    <t>580101002</t>
  </si>
  <si>
    <t>580101003</t>
  </si>
  <si>
    <t>580101004</t>
  </si>
  <si>
    <t>580101005</t>
  </si>
  <si>
    <t>580101006</t>
  </si>
  <si>
    <t>580102</t>
  </si>
  <si>
    <t>590101001</t>
  </si>
  <si>
    <t>590101002</t>
  </si>
  <si>
    <t>590101003</t>
  </si>
  <si>
    <t>590101004</t>
  </si>
  <si>
    <t>590101005</t>
  </si>
  <si>
    <t>590101006</t>
  </si>
  <si>
    <t>590102</t>
  </si>
  <si>
    <t>600101001</t>
  </si>
  <si>
    <t>600101002</t>
  </si>
  <si>
    <t>600101003</t>
  </si>
  <si>
    <t>600101004</t>
  </si>
  <si>
    <t>600101005</t>
  </si>
  <si>
    <t>600101006</t>
  </si>
  <si>
    <t>600102</t>
  </si>
  <si>
    <t>610101001</t>
  </si>
  <si>
    <t>610101002</t>
  </si>
  <si>
    <t>610101003</t>
  </si>
  <si>
    <t>610101004</t>
  </si>
  <si>
    <t>610101005</t>
  </si>
  <si>
    <t>610101006</t>
  </si>
  <si>
    <t>610102</t>
  </si>
  <si>
    <t>620101001</t>
  </si>
  <si>
    <t>620101002</t>
  </si>
  <si>
    <t>620101003</t>
  </si>
  <si>
    <t>620101004</t>
  </si>
  <si>
    <t>620101005</t>
  </si>
  <si>
    <t>620101006</t>
  </si>
  <si>
    <t>620102</t>
  </si>
  <si>
    <t>630101001</t>
  </si>
  <si>
    <t>630101002</t>
  </si>
  <si>
    <t>630101003</t>
  </si>
  <si>
    <t>630101004</t>
  </si>
  <si>
    <t>630101005</t>
  </si>
  <si>
    <t>630101006</t>
  </si>
  <si>
    <t>630102</t>
  </si>
  <si>
    <t>640101001</t>
  </si>
  <si>
    <t>640101002</t>
  </si>
  <si>
    <t>640101003</t>
  </si>
  <si>
    <t>640101004</t>
  </si>
  <si>
    <t>640101005</t>
  </si>
  <si>
    <t>640101006</t>
  </si>
  <si>
    <t>640102</t>
  </si>
  <si>
    <t>690101001</t>
  </si>
  <si>
    <t>690101002</t>
  </si>
  <si>
    <t>690101003</t>
  </si>
  <si>
    <t>690101004</t>
  </si>
  <si>
    <t>690101005</t>
  </si>
  <si>
    <t>690101006</t>
  </si>
  <si>
    <t>690102</t>
  </si>
  <si>
    <t>Sigla-Descrição</t>
  </si>
  <si>
    <t xml:space="preserve">C.C. - PROJ. / P.D. / O.E. </t>
  </si>
  <si>
    <t>Vencimento</t>
  </si>
  <si>
    <t>Valor da ajuda de custo</t>
  </si>
  <si>
    <t>Com vencimento superior ao nível 18</t>
  </si>
  <si>
    <t>Com vencimento entre os níveis 18 e 9</t>
  </si>
  <si>
    <t>Outros</t>
  </si>
  <si>
    <r>
      <rPr>
        <b/>
        <sz val="11"/>
        <color indexed="8"/>
        <rFont val="Arial Narrow"/>
        <family val="2"/>
      </rPr>
      <t xml:space="preserve">Nº interno: </t>
    </r>
    <r>
      <rPr>
        <sz val="11"/>
        <color indexed="8"/>
        <rFont val="Arial Narrow"/>
        <family val="2"/>
      </rPr>
      <t>Deverá ser preenchido com o número da proposta do Departamento ou Serviço</t>
    </r>
  </si>
  <si>
    <r>
      <rPr>
        <b/>
        <sz val="11"/>
        <color indexed="8"/>
        <rFont val="Arial Narrow"/>
        <family val="2"/>
      </rPr>
      <t>NOTA:</t>
    </r>
    <r>
      <rPr>
        <sz val="11"/>
        <color indexed="8"/>
        <rFont val="Arial Narrow"/>
        <family val="2"/>
      </rPr>
      <t xml:space="preserve"> O Boletim Itinerário deverá ser assinado pelo requerente</t>
    </r>
  </si>
  <si>
    <t>Percurso</t>
  </si>
  <si>
    <t>Custo Unitário</t>
  </si>
  <si>
    <t>Moeda Estrangeira</t>
  </si>
  <si>
    <t>Tipo de 
transporte</t>
  </si>
  <si>
    <t>Euros</t>
  </si>
  <si>
    <r>
      <t>2.5. Outras despesas</t>
    </r>
    <r>
      <rPr>
        <sz val="12"/>
        <color indexed="8"/>
        <rFont val="Arial Narrow"/>
        <family val="2"/>
      </rPr>
      <t xml:space="preserve"> (anexar documento(s) comprovativo(s) da despesa)</t>
    </r>
  </si>
  <si>
    <r>
      <t xml:space="preserve">2.4. Custos com Transportes </t>
    </r>
    <r>
      <rPr>
        <sz val="12"/>
        <color indexed="8"/>
        <rFont val="Arial Narrow"/>
        <family val="2"/>
      </rPr>
      <t>(anexar documento(s) comprovativo(s) da despesa)</t>
    </r>
  </si>
  <si>
    <t xml:space="preserve">Custo Unitário </t>
  </si>
  <si>
    <t>Nº de dias a 70%</t>
  </si>
  <si>
    <t>Nº de dias a 40%</t>
  </si>
  <si>
    <t>Nº de dias a 20%</t>
  </si>
  <si>
    <t>6. Ajudas de Custo, Transportes e Outras Despesas</t>
  </si>
  <si>
    <t>Nível Rem.</t>
  </si>
  <si>
    <t>- Completar os dados pessoais respeitantes ao docente, funcionário, bolseiro, aluno ou outro;
- O nível remuneratório poderá ser consultado acedendo à Tabela Remuneratória Única, aprovada pela portaria n.º 1553-C/2008 de 31 Dezembro.
         - Alunos, embora não aufiram vencimento, para efeitos de pagamento de valores respeitantes a refeições, são enquadrados entre o nível 4 (635,07€) e o nível 8 (837,60€) da TRU (em 6.1 poderá consultar os valores base que deverão ser considerados para os cálculos necessários). ;  
         - Bolseiros da Fundação para a Ciência e Tecnologia deverão ser enquadrados entre o nível 9 (892,53€) e o nível 18 (1355,96€) da TRU;
         - Bolseiros da UNL-FCT são enquadrados de acordo com os valores das respetivas bolsas;
         - Professores são enquadrados de acordo com o seu vencimento, sendo que de uma forma geral o seu nível remuneratório é superior ao nível 18. 
         - Investigadores e outros com vínculo à função pública e/ou à UNL-FCT são enquadrados de acordo com o respetivo vencimento.</t>
  </si>
  <si>
    <t>3. Validação (a preencher pelo Chefe de Divisão/Presidente de Departamento)</t>
  </si>
  <si>
    <t xml:space="preserve">6.3; 6.5.1; 6.6.1 Por defeito e por se tratarem de casos excepcionais estes campos estão pré-preenchido com a opção "Não". Caso se tenha verificado alguma situação de adiantamento de valores poderá alterar cada um dos campos individualmente.
</t>
  </si>
  <si>
    <r>
      <t xml:space="preserve">2.7. No campo "centro de custos - projeto" poderá escolher um de entre os que se encontram listados.
No campo "Atividade" deverá escolher o código </t>
    </r>
    <r>
      <rPr>
        <b/>
        <sz val="11"/>
        <color indexed="8"/>
        <rFont val="Arial Narrow"/>
        <family val="2"/>
      </rPr>
      <t>"193"</t>
    </r>
    <r>
      <rPr>
        <sz val="11"/>
        <color indexed="8"/>
        <rFont val="Arial Narrow"/>
        <family val="2"/>
      </rPr>
      <t xml:space="preserve"> se o pedido de ajudas de custo se enquadrar em Ensino; Prestação de Serviços; OE e PD. O código </t>
    </r>
    <r>
      <rPr>
        <b/>
        <sz val="11"/>
        <color indexed="8"/>
        <rFont val="Arial Narrow"/>
        <family val="2"/>
      </rPr>
      <t>"202"</t>
    </r>
    <r>
      <rPr>
        <sz val="11"/>
        <color indexed="8"/>
        <rFont val="Arial Narrow"/>
        <family val="2"/>
      </rPr>
      <t xml:space="preserve"> refere-se a Projetos de Investigação. O campo Fonte de Financiamento deverá ser preenchido pela DRF. 
</t>
    </r>
  </si>
  <si>
    <t>Nº Fun.</t>
  </si>
  <si>
    <t>a)</t>
  </si>
  <si>
    <t>c)</t>
  </si>
  <si>
    <t xml:space="preserve"> </t>
  </si>
  <si>
    <t>6.4. Valor final</t>
  </si>
  <si>
    <t xml:space="preserve">De acordo com a versão atualizada do D.L. n.º 192/95, de 28 de Julho, os coeficientes a aplicar aos valores das ajudas de custo, de acordo com a tabela em vigor, são determinados da seguinte forma:
- Em caso de alojamento pago pela UNL-FCT ou por Entidade Externa o valor de ajuda de custo é deduzido de 30%;
- No caso de na deslocação se incluir o fornecimento de uma ou de ambas as refeições diárias, a ajuda de custo será deduzida de 30% por cada uma, não podendo a ajuda de custo a abonar ser de valor inferior a 20% do montante previsto na tabela em vigor.
</t>
  </si>
  <si>
    <r>
      <rPr>
        <b/>
        <sz val="11"/>
        <color indexed="8"/>
        <rFont val="Arial Narrow"/>
        <family val="2"/>
      </rPr>
      <t>*</t>
    </r>
    <r>
      <rPr>
        <sz val="11"/>
        <color indexed="8"/>
        <rFont val="Arial Narrow"/>
        <family val="2"/>
      </rPr>
      <t xml:space="preserve"> Todos os documentos de despesa anexados ao processo deverão conter o nome da UNL-FCT e respectivo número de contribuinte 501559094.
(Deverá anexar documento com todos os câmbios que tiver de efetuar)
</t>
    </r>
  </si>
  <si>
    <t>0104020101</t>
  </si>
  <si>
    <t>Proj. CEEC Individual-DM</t>
  </si>
  <si>
    <t>0204020102</t>
  </si>
  <si>
    <t>Proj. CEEC Individual-DF</t>
  </si>
  <si>
    <t>030102024</t>
  </si>
  <si>
    <t>Para inativar-dcea</t>
  </si>
  <si>
    <t>0304020209</t>
  </si>
  <si>
    <t>Proj.MAR-01.03.01-FEAMP-0028</t>
  </si>
  <si>
    <t>Proj. INEA/CEF/ICT/A2010/1568369 - Culture Moves</t>
  </si>
  <si>
    <t>Proj. 814408 - SHIKIFACTORY100</t>
  </si>
  <si>
    <t>0504020202</t>
  </si>
  <si>
    <t>Proj. Kic RM-PhosForce</t>
  </si>
  <si>
    <t>060102024</t>
  </si>
  <si>
    <t>Para inativar-dcm</t>
  </si>
  <si>
    <t>0604020204</t>
  </si>
  <si>
    <t>Proj. KicRM- IDS FunMat I2</t>
  </si>
  <si>
    <t>0604020205</t>
  </si>
  <si>
    <t>Proj. Kic RM-Supersmart</t>
  </si>
  <si>
    <t>0604020206</t>
  </si>
  <si>
    <t>Proj. Kic RM- rm@schools</t>
  </si>
  <si>
    <t>0804020201</t>
  </si>
  <si>
    <t>Proj. Interreg Atlântico- Ref. EAPA-936/2018-BODAH</t>
  </si>
  <si>
    <t>0804020202</t>
  </si>
  <si>
    <t>Proj. Arrowhead Tools</t>
  </si>
  <si>
    <t>110402020205</t>
  </si>
  <si>
    <t>Proj. Kic RM - Open Your Mine</t>
  </si>
  <si>
    <t>110402020206</t>
  </si>
  <si>
    <t>Proj. Kic RM - Bioleach</t>
  </si>
  <si>
    <t>2304020201</t>
  </si>
  <si>
    <t>Proj. Resultados PANACEA</t>
  </si>
  <si>
    <t>Despesas de Funcionamento-DRH</t>
  </si>
  <si>
    <t>Despesas de Funcionamento-DRF</t>
  </si>
  <si>
    <t xml:space="preserve">6.2. Subsídio de Refeição:
- O subsídio de refeição deverá ser descontado nos dias úteis, independentemente de ser deduzida ou não a percentagem correspondente ao fornecimento do almoço;
- O subsídio de refeição não deverá ser descontado a alunos, bolseiros e outros que não usufruam deste subsídio.
</t>
  </si>
  <si>
    <r>
      <rPr>
        <b/>
        <sz val="11"/>
        <color indexed="8"/>
        <rFont val="Arial Narrow"/>
        <family val="2"/>
      </rPr>
      <t>6.</t>
    </r>
    <r>
      <rPr>
        <sz val="11"/>
        <color indexed="8"/>
        <rFont val="Arial Narrow"/>
        <family val="2"/>
      </rPr>
      <t xml:space="preserve">
6.1. O valor de ajuda de custo diária é definido pela portaria 1553-D/2008, de 31/12, que procede à revisão anual das tabelas de ajudas de custo.
Para deslocações ao Estrangeiro em 2019, deverá considerar a seguinte tabela:
</t>
    </r>
  </si>
  <si>
    <r>
      <t xml:space="preserve">- Neste campo consta a informação inerente à deslocação:
2.1.1. - Localidade(s)/Paíse(s) onde decorreu o serviço;  
2.1.2. - Deverá obrigatoriamente de constar data (no formato </t>
    </r>
    <r>
      <rPr>
        <b/>
        <sz val="11"/>
        <color indexed="8"/>
        <rFont val="Arial Narrow"/>
        <family val="2"/>
      </rPr>
      <t>dd/mm/ano</t>
    </r>
    <r>
      <rPr>
        <sz val="11"/>
        <color indexed="8"/>
        <rFont val="Arial Narrow"/>
        <family val="2"/>
      </rPr>
      <t>) e hora (no formato</t>
    </r>
    <r>
      <rPr>
        <b/>
        <sz val="11"/>
        <color indexed="8"/>
        <rFont val="Arial Narrow"/>
        <family val="2"/>
      </rPr>
      <t xml:space="preserve"> hh:mm</t>
    </r>
    <r>
      <rPr>
        <sz val="11"/>
        <color indexed="8"/>
        <rFont val="Arial Narrow"/>
        <family val="2"/>
      </rPr>
      <t xml:space="preserve">) do início e fim do serviço. Caso se efectuem várias viagens de ida e volta em dias diferentes deverá indicar na linha em branco;
2.1.3. - Descreva resumidamente o serviço que efetuou com direito a ajudas de custo.
2.3.1. - Este campo apenas deverá ser preenchido caso o alojamento, em estabelecimento hoteleiro de até 3 estrelas, tenha sido pago pelo próprio e autorizado superiormente o seu reembolso. </t>
    </r>
    <r>
      <rPr>
        <b/>
        <sz val="11"/>
        <color indexed="8"/>
        <rFont val="Arial Narrow"/>
        <family val="2"/>
      </rPr>
      <t>Deverá anexar a respetiva fatura*</t>
    </r>
    <r>
      <rPr>
        <sz val="11"/>
        <color indexed="8"/>
        <rFont val="Arial Narrow"/>
        <family val="2"/>
      </rPr>
      <t>;
2.4. Deverá indicar o tipo de transporte utilizado e o percurso realizado. No caso da deslocação em território Nacional ter sido efetuada em viatura própria (custo calculado por km a percorrer), é utilizado o valor oficialmente definido - 0,36€/km, , que deverá ser usado como "quantidade" na tabela.
Em caso de ser solicitado o abono correspondente a transporte público, deverá indicar igualmente o percurso e custo do mesmo e anexar os respectivos tarifários.
Deverão ser anexados todos os documentos comprovativos de despesa.</t>
    </r>
    <r>
      <rPr>
        <b/>
        <sz val="11"/>
        <color indexed="8"/>
        <rFont val="Arial Narrow"/>
        <family val="2"/>
      </rPr>
      <t>*</t>
    </r>
    <r>
      <rPr>
        <sz val="11"/>
        <color indexed="8"/>
        <rFont val="Arial Narrow"/>
        <family val="2"/>
      </rPr>
      <t xml:space="preserve">
2.5. Outras despesas. Exemplo: Portagens; Combustível; Despesas de refeição, outros.</t>
    </r>
    <r>
      <rPr>
        <b/>
        <sz val="11"/>
        <color indexed="8"/>
        <rFont val="Arial Narrow"/>
        <family val="2"/>
      </rPr>
      <t>*</t>
    </r>
    <r>
      <rPr>
        <sz val="11"/>
        <color indexed="8"/>
        <rFont val="Arial Narrow"/>
        <family val="2"/>
      </rPr>
      <t xml:space="preserve"> 
2.6. Por defeito e por se tratar de caso excepcional este campo está pré-preenchido com a opção "Não". Caso se tenha verificado alguma situação de adiantamento de valores deverá alterar o respetivo campo.
</t>
    </r>
  </si>
  <si>
    <t>2.6. Imputação das despesas efetuadas</t>
  </si>
  <si>
    <r>
      <t xml:space="preserve">   </t>
    </r>
    <r>
      <rPr>
        <b/>
        <sz val="12"/>
        <color indexed="8"/>
        <rFont val="Arial Narrow"/>
        <family val="2"/>
      </rPr>
      <t xml:space="preserve"> 2.1.1. Destino</t>
    </r>
    <r>
      <rPr>
        <sz val="11"/>
        <color indexed="8"/>
        <rFont val="Arial Narrow"/>
        <family val="2"/>
      </rPr>
      <t xml:space="preserve"> (Localidade)</t>
    </r>
  </si>
  <si>
    <t>Total de despesas</t>
  </si>
  <si>
    <t>Total de ajudas de custo</t>
  </si>
  <si>
    <t>Boletim Itinerário - Estrangeiro</t>
  </si>
  <si>
    <t>Versão 1.0</t>
  </si>
  <si>
    <r>
      <t>4. Aprovação (a preencher pelo Diretor)</t>
    </r>
    <r>
      <rPr>
        <b/>
        <sz val="8"/>
        <color indexed="8"/>
        <rFont val="Arial Narrow"/>
        <family val="2"/>
      </rPr>
      <t xml:space="preserve"> - a obter pela DRF</t>
    </r>
  </si>
  <si>
    <r>
      <t xml:space="preserve">5. Autorização (a preencher pelo Administrador) </t>
    </r>
    <r>
      <rPr>
        <b/>
        <sz val="8"/>
        <color indexed="8"/>
        <rFont val="Arial Narrow"/>
        <family val="2"/>
      </rPr>
      <t>- a obter pela DRF</t>
    </r>
  </si>
  <si>
    <t>Nº dias</t>
  </si>
  <si>
    <t>XXXXXXXXXXXXXXXXXXXXXXXXXXXXXXXXXXXXXXXXXXXX</t>
  </si>
  <si>
    <t>DQ</t>
  </si>
  <si>
    <t>XXXXXXXXXXXX</t>
  </si>
  <si>
    <t>Paris</t>
  </si>
  <si>
    <t xml:space="preserve">encontro/reunião/conferência </t>
  </si>
  <si>
    <t>metro</t>
  </si>
  <si>
    <t>Hotel-local conferencia</t>
  </si>
  <si>
    <t>36 DKK</t>
  </si>
  <si>
    <t>almoços</t>
  </si>
  <si>
    <t>Jantares</t>
  </si>
  <si>
    <t>21+2,3</t>
  </si>
  <si>
    <t>25,85+25,85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</si>
</sst>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  <numFmt numFmtId="165" formatCode="dd/mm/yy;@"/>
    <numFmt numFmtId="166" formatCode="h:mm;@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  <font>
      <sz val="12"/>
      <color indexed="8"/>
      <name val="Calibri"/>
      <family val="2"/>
    </font>
    <font>
      <b/>
      <sz val="14"/>
      <color indexed="8"/>
      <name val="Arial Narrow"/>
      <family val="2"/>
    </font>
    <font>
      <sz val="8"/>
      <color indexed="8"/>
      <name val="Segoe UI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0"/>
      <color indexed="8"/>
      <name val="Arial Narrow"/>
      <family val="2"/>
    </font>
    <font>
      <sz val="11"/>
      <name val="Arial Narrow"/>
      <family val="2"/>
    </font>
    <font>
      <sz val="11"/>
      <name val="Calibri"/>
      <family val="2"/>
    </font>
    <font>
      <sz val="6"/>
      <color indexed="8"/>
      <name val="Arial Narrow"/>
      <family val="2"/>
    </font>
    <font>
      <b/>
      <sz val="8"/>
      <color indexed="8"/>
      <name val="Arial Narrow"/>
      <family val="2"/>
    </font>
    <font>
      <b/>
      <sz val="13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b/>
      <sz val="11"/>
      <color rgb="FFFFFFFF"/>
      <name val="Arial"/>
      <family val="2"/>
    </font>
    <font>
      <b/>
      <sz val="13"/>
      <color theme="1"/>
      <name val="Arial Narrow"/>
      <family val="2"/>
    </font>
    <font>
      <b/>
      <sz val="10"/>
      <color theme="1"/>
      <name val="Arial Narrow"/>
      <family val="2"/>
    </font>
    <font>
      <b/>
      <sz val="14"/>
      <color theme="1"/>
      <name val="Arial Narrow"/>
      <family val="2"/>
    </font>
    <font>
      <sz val="6"/>
      <color theme="1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8DD2"/>
        <bgColor indexed="64"/>
      </patternFill>
    </fill>
    <fill>
      <patternFill patternType="solid">
        <fgColor rgb="FFF1F4F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ck"/>
      <right style="thin"/>
      <top/>
      <bottom/>
    </border>
    <border>
      <left style="thin"/>
      <right style="thick"/>
      <top/>
      <bottom/>
    </border>
    <border>
      <left style="thin"/>
      <right style="thin"/>
      <top/>
      <bottom/>
    </border>
    <border>
      <left/>
      <right/>
      <top style="thin">
        <color theme="0" tint="-0.04997999966144562"/>
      </top>
      <bottom/>
    </border>
    <border>
      <left/>
      <right/>
      <top style="thick"/>
      <bottom/>
    </border>
    <border>
      <left/>
      <right/>
      <top/>
      <bottom style="thick"/>
    </border>
    <border>
      <left style="thin">
        <color theme="0" tint="-0.04997999966144562"/>
      </left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>
        <color theme="1"/>
      </left>
      <right/>
      <top style="thin"/>
      <bottom/>
    </border>
    <border>
      <left style="thin">
        <color theme="1"/>
      </left>
      <right/>
      <top/>
      <bottom/>
    </border>
    <border>
      <left style="thin"/>
      <right/>
      <top style="thin"/>
      <bottom style="thin">
        <color theme="0" tint="-0.04997999966144562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>
        <color theme="0" tint="-0.04997999966144562"/>
      </right>
      <top style="thin"/>
      <bottom style="thin">
        <color theme="0" tint="-0.04997999966144562"/>
      </bottom>
    </border>
    <border>
      <left style="thick"/>
      <right/>
      <top style="thick"/>
      <bottom style="thick"/>
    </border>
    <border>
      <left style="thin"/>
      <right style="thin"/>
      <top style="thin"/>
      <bottom style="thin"/>
    </border>
    <border>
      <left/>
      <right style="thick"/>
      <top style="thick"/>
      <bottom style="thin"/>
    </border>
    <border>
      <left/>
      <right style="thick"/>
      <top/>
      <bottom style="thin"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n"/>
      <bottom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/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/>
      <bottom style="thin">
        <color theme="0" tint="-0.04997999966144562"/>
      </bottom>
    </border>
    <border>
      <left style="thick"/>
      <right/>
      <top style="thick"/>
      <bottom style="thin"/>
    </border>
    <border>
      <left/>
      <right style="thin"/>
      <top style="thick"/>
      <bottom style="thin"/>
    </border>
    <border>
      <left style="thick"/>
      <right/>
      <top style="thin"/>
      <bottom style="thin"/>
    </border>
    <border>
      <left style="thin"/>
      <right/>
      <top style="thick"/>
      <bottom style="thin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n"/>
      <bottom style="thick"/>
    </border>
    <border>
      <left/>
      <right/>
      <top style="thick"/>
      <bottom style="thin"/>
    </border>
    <border>
      <left/>
      <right/>
      <top style="thin"/>
      <bottom style="thick"/>
    </border>
    <border>
      <left/>
      <right style="thin">
        <color theme="0" tint="-0.04997999966144562"/>
      </right>
      <top style="thin"/>
      <bottom/>
    </border>
    <border>
      <left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/>
      <right style="thin"/>
      <top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2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0" fillId="0" borderId="0" xfId="0" applyFont="1" applyBorder="1" applyAlignment="1">
      <alignment horizontal="left" vertical="center"/>
    </xf>
    <xf numFmtId="0" fontId="51" fillId="0" borderId="0" xfId="0" applyFont="1" applyAlignment="1">
      <alignment/>
    </xf>
    <xf numFmtId="0" fontId="51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51" fillId="33" borderId="12" xfId="0" applyFont="1" applyFill="1" applyBorder="1" applyAlignment="1">
      <alignment/>
    </xf>
    <xf numFmtId="0" fontId="50" fillId="34" borderId="13" xfId="0" applyFont="1" applyFill="1" applyBorder="1" applyAlignment="1">
      <alignment horizontal="left"/>
    </xf>
    <xf numFmtId="0" fontId="0" fillId="33" borderId="14" xfId="0" applyFill="1" applyBorder="1" applyAlignment="1">
      <alignment/>
    </xf>
    <xf numFmtId="0" fontId="0" fillId="0" borderId="0" xfId="0" applyFill="1" applyAlignment="1">
      <alignment/>
    </xf>
    <xf numFmtId="0" fontId="0" fillId="34" borderId="15" xfId="0" applyFill="1" applyBorder="1" applyAlignment="1">
      <alignment/>
    </xf>
    <xf numFmtId="0" fontId="50" fillId="34" borderId="13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 horizontal="right" vertical="center"/>
    </xf>
    <xf numFmtId="0" fontId="52" fillId="33" borderId="0" xfId="0" applyFont="1" applyFill="1" applyBorder="1" applyAlignment="1">
      <alignment horizontal="right"/>
    </xf>
    <xf numFmtId="0" fontId="53" fillId="33" borderId="0" xfId="0" applyFont="1" applyFill="1" applyAlignment="1">
      <alignment/>
    </xf>
    <xf numFmtId="0" fontId="53" fillId="33" borderId="0" xfId="0" applyFont="1" applyFill="1" applyBorder="1" applyAlignment="1">
      <alignment/>
    </xf>
    <xf numFmtId="0" fontId="53" fillId="33" borderId="21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2" fillId="33" borderId="0" xfId="0" applyFont="1" applyFill="1" applyAlignment="1">
      <alignment horizontal="left"/>
    </xf>
    <xf numFmtId="0" fontId="53" fillId="33" borderId="0" xfId="0" applyFont="1" applyFill="1" applyBorder="1" applyAlignment="1">
      <alignment horizontal="left"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3" fillId="33" borderId="12" xfId="0" applyFont="1" applyFill="1" applyBorder="1" applyAlignment="1">
      <alignment/>
    </xf>
    <xf numFmtId="0" fontId="53" fillId="33" borderId="0" xfId="0" applyFont="1" applyFill="1" applyAlignment="1">
      <alignment horizontal="left"/>
    </xf>
    <xf numFmtId="0" fontId="54" fillId="33" borderId="0" xfId="0" applyFont="1" applyFill="1" applyAlignment="1">
      <alignment/>
    </xf>
    <xf numFmtId="0" fontId="53" fillId="33" borderId="0" xfId="0" applyFont="1" applyFill="1" applyBorder="1" applyAlignment="1">
      <alignment horizontal="center"/>
    </xf>
    <xf numFmtId="0" fontId="53" fillId="33" borderId="22" xfId="0" applyFont="1" applyFill="1" applyBorder="1" applyAlignment="1">
      <alignment/>
    </xf>
    <xf numFmtId="0" fontId="53" fillId="33" borderId="23" xfId="0" applyFont="1" applyFill="1" applyBorder="1" applyAlignment="1">
      <alignment/>
    </xf>
    <xf numFmtId="0" fontId="53" fillId="33" borderId="24" xfId="0" applyFont="1" applyFill="1" applyBorder="1" applyAlignment="1">
      <alignment/>
    </xf>
    <xf numFmtId="0" fontId="0" fillId="0" borderId="0" xfId="0" applyFill="1" applyBorder="1" applyAlignment="1">
      <alignment/>
    </xf>
    <xf numFmtId="0" fontId="50" fillId="0" borderId="0" xfId="0" applyFont="1" applyFill="1" applyBorder="1" applyAlignment="1">
      <alignment horizontal="left" vertical="center"/>
    </xf>
    <xf numFmtId="0" fontId="52" fillId="34" borderId="25" xfId="0" applyFont="1" applyFill="1" applyBorder="1" applyAlignment="1">
      <alignment vertical="center"/>
    </xf>
    <xf numFmtId="0" fontId="0" fillId="33" borderId="26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52" fillId="34" borderId="25" xfId="0" applyFont="1" applyFill="1" applyBorder="1" applyAlignment="1">
      <alignment/>
    </xf>
    <xf numFmtId="0" fontId="53" fillId="33" borderId="0" xfId="0" applyFont="1" applyFill="1" applyBorder="1" applyAlignment="1">
      <alignment vertical="center"/>
    </xf>
    <xf numFmtId="0" fontId="52" fillId="33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53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/>
    </xf>
    <xf numFmtId="0" fontId="0" fillId="0" borderId="12" xfId="0" applyBorder="1" applyAlignment="1">
      <alignment/>
    </xf>
    <xf numFmtId="0" fontId="52" fillId="34" borderId="25" xfId="0" applyFont="1" applyFill="1" applyBorder="1" applyAlignment="1">
      <alignment/>
    </xf>
    <xf numFmtId="0" fontId="53" fillId="34" borderId="25" xfId="0" applyFont="1" applyFill="1" applyBorder="1" applyAlignment="1">
      <alignment/>
    </xf>
    <xf numFmtId="0" fontId="0" fillId="34" borderId="13" xfId="0" applyFill="1" applyBorder="1" applyAlignment="1">
      <alignment/>
    </xf>
    <xf numFmtId="0" fontId="51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27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left"/>
    </xf>
    <xf numFmtId="0" fontId="0" fillId="33" borderId="28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9" xfId="0" applyFill="1" applyBorder="1" applyAlignment="1">
      <alignment/>
    </xf>
    <xf numFmtId="0" fontId="50" fillId="33" borderId="0" xfId="0" applyFont="1" applyFill="1" applyBorder="1" applyAlignment="1">
      <alignment/>
    </xf>
    <xf numFmtId="0" fontId="0" fillId="33" borderId="0" xfId="0" applyFill="1" applyAlignment="1">
      <alignment/>
    </xf>
    <xf numFmtId="44" fontId="51" fillId="33" borderId="0" xfId="0" applyNumberFormat="1" applyFont="1" applyFill="1" applyBorder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Alignment="1">
      <alignment horizontal="left"/>
    </xf>
    <xf numFmtId="0" fontId="51" fillId="33" borderId="0" xfId="0" applyFont="1" applyFill="1" applyBorder="1" applyAlignment="1">
      <alignment horizontal="center"/>
    </xf>
    <xf numFmtId="0" fontId="51" fillId="33" borderId="0" xfId="0" applyFont="1" applyFill="1" applyAlignment="1">
      <alignment horizontal="right"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 horizontal="right"/>
    </xf>
    <xf numFmtId="0" fontId="51" fillId="33" borderId="0" xfId="0" applyFont="1" applyFill="1" applyAlignment="1">
      <alignment horizontal="center"/>
    </xf>
    <xf numFmtId="0" fontId="51" fillId="33" borderId="16" xfId="0" applyFont="1" applyFill="1" applyBorder="1" applyAlignment="1">
      <alignment horizontal="center"/>
    </xf>
    <xf numFmtId="0" fontId="51" fillId="33" borderId="10" xfId="0" applyFont="1" applyFill="1" applyBorder="1" applyAlignment="1">
      <alignment/>
    </xf>
    <xf numFmtId="0" fontId="0" fillId="33" borderId="12" xfId="0" applyFill="1" applyBorder="1" applyAlignment="1">
      <alignment/>
    </xf>
    <xf numFmtId="164" fontId="51" fillId="33" borderId="0" xfId="0" applyNumberFormat="1" applyFont="1" applyFill="1" applyBorder="1" applyAlignment="1">
      <alignment horizontal="center"/>
    </xf>
    <xf numFmtId="0" fontId="0" fillId="33" borderId="27" xfId="0" applyFill="1" applyBorder="1" applyAlignment="1">
      <alignment/>
    </xf>
    <xf numFmtId="0" fontId="0" fillId="33" borderId="0" xfId="0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53" fillId="33" borderId="0" xfId="0" applyFont="1" applyFill="1" applyBorder="1" applyAlignment="1">
      <alignment horizontal="right"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51" fillId="33" borderId="0" xfId="0" applyFont="1" applyFill="1" applyBorder="1" applyAlignment="1">
      <alignment horizontal="center" vertical="center"/>
    </xf>
    <xf numFmtId="1" fontId="51" fillId="0" borderId="30" xfId="0" applyNumberFormat="1" applyFont="1" applyFill="1" applyBorder="1" applyAlignment="1" applyProtection="1">
      <alignment horizontal="center" vertical="center"/>
      <protection locked="0"/>
    </xf>
    <xf numFmtId="1" fontId="51" fillId="35" borderId="30" xfId="0" applyNumberFormat="1" applyFont="1" applyFill="1" applyBorder="1" applyAlignment="1" applyProtection="1">
      <alignment horizontal="center" vertical="center"/>
      <protection locked="0"/>
    </xf>
    <xf numFmtId="0" fontId="0" fillId="36" borderId="0" xfId="0" applyFill="1" applyAlignment="1">
      <alignment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37" borderId="34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quotePrefix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 quotePrefix="1">
      <alignment horizontal="left"/>
    </xf>
    <xf numFmtId="0" fontId="0" fillId="0" borderId="0" xfId="0" applyAlignment="1">
      <alignment horizontal="left" vertical="top" wrapText="1"/>
    </xf>
    <xf numFmtId="164" fontId="51" fillId="0" borderId="35" xfId="0" applyNumberFormat="1" applyFont="1" applyFill="1" applyBorder="1" applyAlignment="1" applyProtection="1">
      <alignment horizontal="right" vertical="center"/>
      <protection locked="0"/>
    </xf>
    <xf numFmtId="44" fontId="51" fillId="33" borderId="35" xfId="0" applyNumberFormat="1" applyFont="1" applyFill="1" applyBorder="1" applyAlignment="1" applyProtection="1">
      <alignment horizontal="right" vertical="center"/>
      <protection/>
    </xf>
    <xf numFmtId="0" fontId="51" fillId="33" borderId="0" xfId="0" applyFont="1" applyFill="1" applyAlignment="1">
      <alignment vertical="center"/>
    </xf>
    <xf numFmtId="0" fontId="51" fillId="0" borderId="0" xfId="0" applyFont="1" applyAlignment="1" quotePrefix="1">
      <alignment horizontal="left" vertical="top" wrapText="1"/>
    </xf>
    <xf numFmtId="44" fontId="53" fillId="33" borderId="36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 horizontal="left" vertical="top"/>
    </xf>
    <xf numFmtId="0" fontId="51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/>
    </xf>
    <xf numFmtId="0" fontId="51" fillId="33" borderId="0" xfId="0" applyFont="1" applyFill="1" applyAlignment="1">
      <alignment horizontal="right"/>
    </xf>
    <xf numFmtId="0" fontId="51" fillId="33" borderId="0" xfId="0" applyFont="1" applyFill="1" applyAlignment="1">
      <alignment/>
    </xf>
    <xf numFmtId="0" fontId="50" fillId="34" borderId="37" xfId="0" applyFont="1" applyFill="1" applyBorder="1" applyAlignment="1">
      <alignment horizontal="center"/>
    </xf>
    <xf numFmtId="164" fontId="51" fillId="33" borderId="0" xfId="0" applyNumberFormat="1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Alignment="1">
      <alignment horizontal="right" vertical="center"/>
    </xf>
    <xf numFmtId="0" fontId="51" fillId="0" borderId="0" xfId="0" applyFont="1" applyAlignment="1" quotePrefix="1">
      <alignment horizontal="left" vertical="top" wrapText="1"/>
    </xf>
    <xf numFmtId="0" fontId="51" fillId="33" borderId="16" xfId="0" applyFont="1" applyFill="1" applyBorder="1" applyAlignment="1">
      <alignment/>
    </xf>
    <xf numFmtId="165" fontId="51" fillId="0" borderId="35" xfId="0" applyNumberFormat="1" applyFont="1" applyFill="1" applyBorder="1" applyAlignment="1" applyProtection="1">
      <alignment horizontal="center" vertical="center"/>
      <protection locked="0"/>
    </xf>
    <xf numFmtId="166" fontId="51" fillId="0" borderId="35" xfId="0" applyNumberFormat="1" applyFont="1" applyFill="1" applyBorder="1" applyAlignment="1" applyProtection="1">
      <alignment horizontal="center" vertical="center"/>
      <protection locked="0"/>
    </xf>
    <xf numFmtId="165" fontId="51" fillId="0" borderId="14" xfId="0" applyNumberFormat="1" applyFont="1" applyFill="1" applyBorder="1" applyAlignment="1" applyProtection="1">
      <alignment horizontal="center" vertical="center"/>
      <protection locked="0"/>
    </xf>
    <xf numFmtId="1" fontId="51" fillId="0" borderId="35" xfId="0" applyNumberFormat="1" applyFont="1" applyFill="1" applyBorder="1" applyAlignment="1" applyProtection="1">
      <alignment horizontal="center" vertical="center"/>
      <protection locked="0"/>
    </xf>
    <xf numFmtId="2" fontId="51" fillId="0" borderId="38" xfId="0" applyNumberFormat="1" applyFont="1" applyFill="1" applyBorder="1" applyAlignment="1" applyProtection="1">
      <alignment horizontal="center" vertical="center"/>
      <protection locked="0"/>
    </xf>
    <xf numFmtId="2" fontId="51" fillId="0" borderId="39" xfId="0" applyNumberFormat="1" applyFont="1" applyFill="1" applyBorder="1" applyAlignment="1" applyProtection="1">
      <alignment horizontal="center" vertical="center"/>
      <protection locked="0"/>
    </xf>
    <xf numFmtId="2" fontId="51" fillId="0" borderId="40" xfId="0" applyNumberFormat="1" applyFont="1" applyFill="1" applyBorder="1" applyAlignment="1" applyProtection="1">
      <alignment horizontal="center" vertical="center"/>
      <protection locked="0"/>
    </xf>
    <xf numFmtId="2" fontId="51" fillId="0" borderId="41" xfId="0" applyNumberFormat="1" applyFont="1" applyFill="1" applyBorder="1" applyAlignment="1" applyProtection="1">
      <alignment horizontal="center" vertical="center"/>
      <protection locked="0"/>
    </xf>
    <xf numFmtId="0" fontId="51" fillId="0" borderId="42" xfId="0" applyFont="1" applyFill="1" applyBorder="1" applyAlignment="1" applyProtection="1">
      <alignment horizontal="center" vertical="center"/>
      <protection locked="0"/>
    </xf>
    <xf numFmtId="0" fontId="51" fillId="0" borderId="43" xfId="0" applyFont="1" applyFill="1" applyBorder="1" applyAlignment="1" applyProtection="1">
      <alignment horizontal="center" vertical="center"/>
      <protection locked="0"/>
    </xf>
    <xf numFmtId="0" fontId="51" fillId="0" borderId="44" xfId="0" applyFont="1" applyFill="1" applyBorder="1" applyAlignment="1" applyProtection="1">
      <alignment horizontal="center" vertical="center"/>
      <protection locked="0"/>
    </xf>
    <xf numFmtId="44" fontId="51" fillId="33" borderId="35" xfId="0" applyNumberFormat="1" applyFont="1" applyFill="1" applyBorder="1" applyAlignment="1">
      <alignment/>
    </xf>
    <xf numFmtId="0" fontId="55" fillId="38" borderId="0" xfId="55" applyFont="1" applyFill="1">
      <alignment/>
      <protection/>
    </xf>
    <xf numFmtId="0" fontId="11" fillId="0" borderId="0" xfId="55" applyFont="1">
      <alignment/>
      <protection/>
    </xf>
    <xf numFmtId="0" fontId="11" fillId="39" borderId="0" xfId="55" applyFont="1" applyFill="1">
      <alignment/>
      <protection/>
    </xf>
    <xf numFmtId="0" fontId="11" fillId="0" borderId="0" xfId="0" applyFont="1" applyFill="1" applyAlignment="1">
      <alignment/>
    </xf>
    <xf numFmtId="0" fontId="53" fillId="33" borderId="16" xfId="0" applyFont="1" applyFill="1" applyBorder="1" applyAlignment="1">
      <alignment horizontal="center" vertical="center"/>
    </xf>
    <xf numFmtId="0" fontId="52" fillId="33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51" fillId="33" borderId="0" xfId="0" applyFont="1" applyFill="1" applyAlignment="1">
      <alignment/>
    </xf>
    <xf numFmtId="0" fontId="53" fillId="33" borderId="0" xfId="0" applyFont="1" applyFill="1" applyBorder="1" applyAlignment="1" applyProtection="1">
      <alignment horizontal="center" vertical="center"/>
      <protection locked="0"/>
    </xf>
    <xf numFmtId="0" fontId="53" fillId="33" borderId="0" xfId="0" applyFont="1" applyFill="1" applyBorder="1" applyAlignment="1" applyProtection="1">
      <alignment vertical="center"/>
      <protection locked="0"/>
    </xf>
    <xf numFmtId="0" fontId="13" fillId="0" borderId="35" xfId="0" applyFont="1" applyFill="1" applyBorder="1" applyAlignment="1" applyProtection="1">
      <alignment horizontal="center" vertical="center" shrinkToFit="1"/>
      <protection locked="0"/>
    </xf>
    <xf numFmtId="0" fontId="0" fillId="33" borderId="10" xfId="0" applyFill="1" applyBorder="1" applyAlignment="1">
      <alignment vertical="center"/>
    </xf>
    <xf numFmtId="0" fontId="53" fillId="33" borderId="0" xfId="0" applyFont="1" applyFill="1" applyAlignment="1">
      <alignment vertical="center"/>
    </xf>
    <xf numFmtId="0" fontId="0" fillId="33" borderId="16" xfId="0" applyFill="1" applyBorder="1" applyAlignment="1">
      <alignment vertical="center"/>
    </xf>
    <xf numFmtId="0" fontId="0" fillId="0" borderId="0" xfId="0" applyAlignment="1">
      <alignment vertical="center"/>
    </xf>
    <xf numFmtId="0" fontId="50" fillId="33" borderId="0" xfId="0" applyFont="1" applyFill="1" applyAlignment="1">
      <alignment horizontal="right" vertical="center"/>
    </xf>
    <xf numFmtId="44" fontId="50" fillId="33" borderId="35" xfId="0" applyNumberFormat="1" applyFont="1" applyFill="1" applyBorder="1" applyAlignment="1">
      <alignment/>
    </xf>
    <xf numFmtId="44" fontId="52" fillId="33" borderId="45" xfId="0" applyNumberFormat="1" applyFont="1" applyFill="1" applyBorder="1" applyAlignment="1">
      <alignment horizontal="right" vertical="center"/>
    </xf>
    <xf numFmtId="0" fontId="51" fillId="0" borderId="35" xfId="0" applyFont="1" applyFill="1" applyBorder="1" applyAlignment="1" applyProtection="1">
      <alignment horizontal="center" vertical="center"/>
      <protection locked="0"/>
    </xf>
    <xf numFmtId="0" fontId="53" fillId="34" borderId="25" xfId="0" applyFont="1" applyFill="1" applyBorder="1" applyAlignment="1">
      <alignment vertical="top"/>
    </xf>
    <xf numFmtId="44" fontId="51" fillId="33" borderId="42" xfId="0" applyNumberFormat="1" applyFont="1" applyFill="1" applyBorder="1" applyAlignment="1" applyProtection="1">
      <alignment horizontal="right" vertical="center"/>
      <protection/>
    </xf>
    <xf numFmtId="44" fontId="51" fillId="33" borderId="43" xfId="0" applyNumberFormat="1" applyFont="1" applyFill="1" applyBorder="1" applyAlignment="1" applyProtection="1">
      <alignment horizontal="right" vertical="center"/>
      <protection/>
    </xf>
    <xf numFmtId="44" fontId="51" fillId="33" borderId="46" xfId="0" applyNumberFormat="1" applyFont="1" applyFill="1" applyBorder="1" applyAlignment="1" applyProtection="1">
      <alignment horizontal="right" vertical="center"/>
      <protection/>
    </xf>
    <xf numFmtId="0" fontId="52" fillId="0" borderId="12" xfId="0" applyFont="1" applyFill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1" fillId="33" borderId="0" xfId="0" applyFont="1" applyFill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left"/>
      <protection/>
    </xf>
    <xf numFmtId="165" fontId="0" fillId="0" borderId="12" xfId="0" applyNumberFormat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53" fillId="33" borderId="12" xfId="0" applyFont="1" applyFill="1" applyBorder="1" applyAlignment="1" applyProtection="1">
      <alignment/>
      <protection/>
    </xf>
    <xf numFmtId="165" fontId="53" fillId="33" borderId="12" xfId="0" applyNumberFormat="1" applyFont="1" applyFill="1" applyBorder="1" applyAlignment="1" applyProtection="1">
      <alignment horizontal="center"/>
      <protection/>
    </xf>
    <xf numFmtId="0" fontId="53" fillId="33" borderId="12" xfId="0" applyFont="1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/>
      <protection/>
    </xf>
    <xf numFmtId="0" fontId="51" fillId="0" borderId="0" xfId="0" applyFont="1" applyAlignment="1" quotePrefix="1">
      <alignment horizontal="left" vertical="top" wrapText="1"/>
    </xf>
    <xf numFmtId="0" fontId="50" fillId="0" borderId="0" xfId="0" applyFont="1" applyAlignment="1">
      <alignment/>
    </xf>
    <xf numFmtId="0" fontId="51" fillId="0" borderId="0" xfId="0" applyFont="1" applyAlignment="1">
      <alignment vertical="top" wrapText="1"/>
    </xf>
    <xf numFmtId="0" fontId="51" fillId="0" borderId="0" xfId="0" applyFont="1" applyAlignment="1">
      <alignment vertical="top"/>
    </xf>
    <xf numFmtId="0" fontId="51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/>
    </xf>
    <xf numFmtId="0" fontId="51" fillId="0" borderId="0" xfId="0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left" vertical="top"/>
    </xf>
    <xf numFmtId="0" fontId="51" fillId="0" borderId="0" xfId="0" applyFont="1" applyBorder="1" applyAlignment="1" quotePrefix="1">
      <alignment horizontal="left" vertical="top" wrapText="1"/>
    </xf>
    <xf numFmtId="0" fontId="51" fillId="0" borderId="0" xfId="0" applyFont="1" applyBorder="1" applyAlignment="1" quotePrefix="1">
      <alignment horizontal="left" vertical="top"/>
    </xf>
    <xf numFmtId="0" fontId="51" fillId="0" borderId="37" xfId="0" applyFont="1" applyBorder="1" applyAlignment="1">
      <alignment horizontal="center"/>
    </xf>
    <xf numFmtId="0" fontId="50" fillId="37" borderId="37" xfId="0" applyFont="1" applyFill="1" applyBorder="1" applyAlignment="1">
      <alignment horizontal="center"/>
    </xf>
    <xf numFmtId="164" fontId="51" fillId="0" borderId="37" xfId="0" applyNumberFormat="1" applyFont="1" applyBorder="1" applyAlignment="1">
      <alignment horizontal="center"/>
    </xf>
    <xf numFmtId="0" fontId="56" fillId="0" borderId="0" xfId="0" applyFont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2" fillId="33" borderId="47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48" xfId="0" applyFont="1" applyFill="1" applyBorder="1" applyAlignment="1">
      <alignment horizontal="center" vertical="center" wrapText="1"/>
    </xf>
    <xf numFmtId="0" fontId="52" fillId="33" borderId="49" xfId="0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center" vertical="center" wrapText="1"/>
    </xf>
    <xf numFmtId="0" fontId="52" fillId="33" borderId="50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left"/>
    </xf>
    <xf numFmtId="44" fontId="50" fillId="33" borderId="30" xfId="0" applyNumberFormat="1" applyFont="1" applyFill="1" applyBorder="1" applyAlignment="1">
      <alignment horizontal="center"/>
    </xf>
    <xf numFmtId="44" fontId="50" fillId="33" borderId="51" xfId="0" applyNumberFormat="1" applyFont="1" applyFill="1" applyBorder="1" applyAlignment="1">
      <alignment horizontal="center"/>
    </xf>
    <xf numFmtId="44" fontId="50" fillId="33" borderId="52" xfId="0" applyNumberFormat="1" applyFont="1" applyFill="1" applyBorder="1" applyAlignment="1">
      <alignment horizontal="center"/>
    </xf>
    <xf numFmtId="0" fontId="50" fillId="33" borderId="0" xfId="0" applyFont="1" applyFill="1" applyAlignment="1">
      <alignment horizontal="right"/>
    </xf>
    <xf numFmtId="0" fontId="53" fillId="0" borderId="0" xfId="0" applyFont="1" applyFill="1" applyBorder="1" applyAlignment="1" applyProtection="1">
      <alignment horizontal="center"/>
      <protection locked="0"/>
    </xf>
    <xf numFmtId="0" fontId="51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53" xfId="0" applyFont="1" applyFill="1" applyBorder="1" applyAlignment="1" applyProtection="1">
      <alignment horizontal="center" vertical="center" shrinkToFit="1"/>
      <protection locked="0"/>
    </xf>
    <xf numFmtId="0" fontId="51" fillId="0" borderId="54" xfId="0" applyFont="1" applyFill="1" applyBorder="1" applyAlignment="1" applyProtection="1">
      <alignment horizontal="center" vertical="center" shrinkToFit="1"/>
      <protection locked="0"/>
    </xf>
    <xf numFmtId="0" fontId="51" fillId="0" borderId="55" xfId="0" applyFont="1" applyFill="1" applyBorder="1" applyAlignment="1" applyProtection="1">
      <alignment horizontal="center" vertical="center" shrinkToFit="1"/>
      <protection locked="0"/>
    </xf>
    <xf numFmtId="0" fontId="51" fillId="0" borderId="13" xfId="0" applyFont="1" applyFill="1" applyBorder="1" applyAlignment="1" applyProtection="1">
      <alignment horizontal="center" vertical="center" shrinkToFit="1"/>
      <protection locked="0"/>
    </xf>
    <xf numFmtId="164" fontId="51" fillId="0" borderId="56" xfId="0" applyNumberFormat="1" applyFont="1" applyFill="1" applyBorder="1" applyAlignment="1" applyProtection="1">
      <alignment horizontal="center" vertical="center" shrinkToFit="1"/>
      <protection locked="0"/>
    </xf>
    <xf numFmtId="164" fontId="51" fillId="0" borderId="38" xfId="0" applyNumberFormat="1" applyFont="1" applyFill="1" applyBorder="1" applyAlignment="1" applyProtection="1">
      <alignment horizontal="center" vertical="center" shrinkToFit="1"/>
      <protection locked="0"/>
    </xf>
    <xf numFmtId="164" fontId="51" fillId="0" borderId="15" xfId="0" applyNumberFormat="1" applyFont="1" applyFill="1" applyBorder="1" applyAlignment="1" applyProtection="1">
      <alignment horizontal="center" vertical="center" shrinkToFit="1"/>
      <protection locked="0"/>
    </xf>
    <xf numFmtId="164" fontId="51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52" fillId="33" borderId="36" xfId="0" applyFont="1" applyFill="1" applyBorder="1" applyAlignment="1">
      <alignment horizontal="center"/>
    </xf>
    <xf numFmtId="0" fontId="52" fillId="33" borderId="57" xfId="0" applyFont="1" applyFill="1" applyBorder="1" applyAlignment="1">
      <alignment horizontal="center"/>
    </xf>
    <xf numFmtId="0" fontId="52" fillId="33" borderId="58" xfId="0" applyFont="1" applyFill="1" applyBorder="1" applyAlignment="1">
      <alignment horizontal="center"/>
    </xf>
    <xf numFmtId="49" fontId="51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53" fillId="33" borderId="24" xfId="0" applyFont="1" applyFill="1" applyBorder="1" applyAlignment="1">
      <alignment horizontal="right"/>
    </xf>
    <xf numFmtId="0" fontId="53" fillId="33" borderId="0" xfId="0" applyFont="1" applyFill="1" applyAlignment="1">
      <alignment horizontal="right"/>
    </xf>
    <xf numFmtId="0" fontId="52" fillId="33" borderId="0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0" fontId="52" fillId="33" borderId="47" xfId="0" applyFont="1" applyFill="1" applyBorder="1" applyAlignment="1">
      <alignment horizontal="center" vertical="center"/>
    </xf>
    <xf numFmtId="0" fontId="52" fillId="33" borderId="22" xfId="0" applyFont="1" applyFill="1" applyBorder="1" applyAlignment="1">
      <alignment horizontal="center" vertical="center"/>
    </xf>
    <xf numFmtId="0" fontId="52" fillId="33" borderId="48" xfId="0" applyFont="1" applyFill="1" applyBorder="1" applyAlignment="1">
      <alignment horizontal="center" vertical="center"/>
    </xf>
    <xf numFmtId="0" fontId="52" fillId="33" borderId="49" xfId="0" applyFont="1" applyFill="1" applyBorder="1" applyAlignment="1">
      <alignment horizontal="center" vertical="center"/>
    </xf>
    <xf numFmtId="0" fontId="52" fillId="33" borderId="23" xfId="0" applyFont="1" applyFill="1" applyBorder="1" applyAlignment="1">
      <alignment horizontal="center" vertical="center"/>
    </xf>
    <xf numFmtId="0" fontId="52" fillId="33" borderId="50" xfId="0" applyFont="1" applyFill="1" applyBorder="1" applyAlignment="1">
      <alignment horizontal="center" vertical="center"/>
    </xf>
    <xf numFmtId="2" fontId="51" fillId="0" borderId="15" xfId="0" applyNumberFormat="1" applyFont="1" applyFill="1" applyBorder="1" applyAlignment="1" applyProtection="1">
      <alignment horizontal="center" vertical="center" shrinkToFit="1"/>
      <protection/>
    </xf>
    <xf numFmtId="2" fontId="51" fillId="0" borderId="13" xfId="0" applyNumberFormat="1" applyFont="1" applyFill="1" applyBorder="1" applyAlignment="1" applyProtection="1">
      <alignment horizontal="center" vertical="center" shrinkToFit="1"/>
      <protection/>
    </xf>
    <xf numFmtId="165" fontId="53" fillId="0" borderId="14" xfId="0" applyNumberFormat="1" applyFont="1" applyFill="1" applyBorder="1" applyAlignment="1" applyProtection="1">
      <alignment horizontal="center"/>
      <protection locked="0"/>
    </xf>
    <xf numFmtId="165" fontId="53" fillId="0" borderId="27" xfId="0" applyNumberFormat="1" applyFont="1" applyFill="1" applyBorder="1" applyAlignment="1" applyProtection="1">
      <alignment horizontal="center"/>
      <protection locked="0"/>
    </xf>
    <xf numFmtId="165" fontId="53" fillId="0" borderId="62" xfId="0" applyNumberFormat="1" applyFont="1" applyFill="1" applyBorder="1" applyAlignment="1" applyProtection="1">
      <alignment horizontal="center"/>
      <protection locked="0"/>
    </xf>
    <xf numFmtId="0" fontId="52" fillId="33" borderId="15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1" fontId="51" fillId="0" borderId="15" xfId="0" applyNumberFormat="1" applyFont="1" applyFill="1" applyBorder="1" applyAlignment="1" applyProtection="1">
      <alignment horizontal="center" vertical="center" shrinkToFit="1"/>
      <protection locked="0"/>
    </xf>
    <xf numFmtId="1" fontId="51" fillId="0" borderId="13" xfId="0" applyNumberFormat="1" applyFont="1" applyFill="1" applyBorder="1" applyAlignment="1" applyProtection="1">
      <alignment horizontal="center" vertical="center" shrinkToFit="1"/>
      <protection locked="0"/>
    </xf>
    <xf numFmtId="1" fontId="51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52" fillId="33" borderId="25" xfId="0" applyFont="1" applyFill="1" applyBorder="1" applyAlignment="1">
      <alignment horizontal="center" vertical="center"/>
    </xf>
    <xf numFmtId="0" fontId="51" fillId="0" borderId="59" xfId="0" applyFont="1" applyFill="1" applyBorder="1" applyAlignment="1" applyProtection="1">
      <alignment horizontal="center" vertical="center" shrinkToFit="1"/>
      <protection locked="0"/>
    </xf>
    <xf numFmtId="0" fontId="51" fillId="0" borderId="63" xfId="0" applyFont="1" applyFill="1" applyBorder="1" applyAlignment="1" applyProtection="1">
      <alignment horizontal="center" vertical="center" shrinkToFit="1"/>
      <protection locked="0"/>
    </xf>
    <xf numFmtId="164" fontId="51" fillId="0" borderId="64" xfId="0" applyNumberFormat="1" applyFont="1" applyFill="1" applyBorder="1" applyAlignment="1" applyProtection="1">
      <alignment horizontal="center" vertical="center" shrinkToFit="1"/>
      <protection locked="0"/>
    </xf>
    <xf numFmtId="164" fontId="51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52" fillId="33" borderId="36" xfId="0" applyFont="1" applyFill="1" applyBorder="1" applyAlignment="1">
      <alignment horizontal="center" vertical="center"/>
    </xf>
    <xf numFmtId="0" fontId="52" fillId="33" borderId="57" xfId="0" applyFont="1" applyFill="1" applyBorder="1" applyAlignment="1">
      <alignment horizontal="center" vertical="center"/>
    </xf>
    <xf numFmtId="0" fontId="52" fillId="33" borderId="58" xfId="0" applyFont="1" applyFill="1" applyBorder="1" applyAlignment="1">
      <alignment horizontal="center" vertical="center"/>
    </xf>
    <xf numFmtId="0" fontId="52" fillId="33" borderId="65" xfId="0" applyFont="1" applyFill="1" applyBorder="1" applyAlignment="1">
      <alignment horizontal="center" vertical="center"/>
    </xf>
    <xf numFmtId="0" fontId="52" fillId="33" borderId="66" xfId="0" applyFont="1" applyFill="1" applyBorder="1" applyAlignment="1">
      <alignment horizontal="center" vertical="center"/>
    </xf>
    <xf numFmtId="0" fontId="51" fillId="33" borderId="27" xfId="0" applyFont="1" applyFill="1" applyBorder="1" applyAlignment="1">
      <alignment/>
    </xf>
    <xf numFmtId="0" fontId="57" fillId="33" borderId="59" xfId="0" applyFont="1" applyFill="1" applyBorder="1" applyAlignment="1">
      <alignment horizontal="center" vertical="center" wrapText="1"/>
    </xf>
    <xf numFmtId="0" fontId="57" fillId="33" borderId="63" xfId="0" applyFont="1" applyFill="1" applyBorder="1" applyAlignment="1">
      <alignment horizontal="center" vertical="center" wrapText="1"/>
    </xf>
    <xf numFmtId="0" fontId="52" fillId="33" borderId="53" xfId="0" applyFont="1" applyFill="1" applyBorder="1" applyAlignment="1">
      <alignment horizontal="center" vertical="center" wrapText="1"/>
    </xf>
    <xf numFmtId="0" fontId="52" fillId="33" borderId="60" xfId="0" applyFont="1" applyFill="1" applyBorder="1" applyAlignment="1">
      <alignment horizontal="center" vertical="center" wrapText="1"/>
    </xf>
    <xf numFmtId="0" fontId="52" fillId="33" borderId="38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53" fillId="0" borderId="0" xfId="0" applyFont="1" applyAlignment="1">
      <alignment horizontal="center" vertical="center"/>
    </xf>
    <xf numFmtId="0" fontId="51" fillId="35" borderId="14" xfId="0" applyFont="1" applyFill="1" applyBorder="1" applyAlignment="1" applyProtection="1">
      <alignment horizontal="left" vertical="center" shrinkToFit="1"/>
      <protection locked="0"/>
    </xf>
    <xf numFmtId="0" fontId="51" fillId="35" borderId="27" xfId="0" applyFont="1" applyFill="1" applyBorder="1" applyAlignment="1" applyProtection="1">
      <alignment horizontal="left" vertical="center" shrinkToFit="1"/>
      <protection locked="0"/>
    </xf>
    <xf numFmtId="0" fontId="51" fillId="35" borderId="62" xfId="0" applyFont="1" applyFill="1" applyBorder="1" applyAlignment="1" applyProtection="1">
      <alignment horizontal="left" vertical="center" shrinkToFit="1"/>
      <protection locked="0"/>
    </xf>
    <xf numFmtId="0" fontId="51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51" fillId="35" borderId="14" xfId="0" applyFont="1" applyFill="1" applyBorder="1" applyAlignment="1" applyProtection="1">
      <alignment horizontal="center" vertical="center" shrinkToFit="1"/>
      <protection locked="0"/>
    </xf>
    <xf numFmtId="0" fontId="51" fillId="35" borderId="27" xfId="0" applyFont="1" applyFill="1" applyBorder="1" applyAlignment="1" applyProtection="1">
      <alignment horizontal="center" vertical="center" shrinkToFit="1"/>
      <protection locked="0"/>
    </xf>
    <xf numFmtId="164" fontId="51" fillId="0" borderId="30" xfId="0" applyNumberFormat="1" applyFont="1" applyFill="1" applyBorder="1" applyAlignment="1" applyProtection="1">
      <alignment horizontal="right" vertical="center"/>
      <protection locked="0"/>
    </xf>
    <xf numFmtId="164" fontId="51" fillId="0" borderId="51" xfId="0" applyNumberFormat="1" applyFont="1" applyFill="1" applyBorder="1" applyAlignment="1" applyProtection="1">
      <alignment horizontal="right" vertical="center"/>
      <protection locked="0"/>
    </xf>
    <xf numFmtId="164" fontId="51" fillId="0" borderId="52" xfId="0" applyNumberFormat="1" applyFont="1" applyFill="1" applyBorder="1" applyAlignment="1" applyProtection="1">
      <alignment horizontal="right" vertical="center"/>
      <protection locked="0"/>
    </xf>
    <xf numFmtId="0" fontId="57" fillId="33" borderId="64" xfId="0" applyFont="1" applyFill="1" applyBorder="1" applyAlignment="1">
      <alignment horizontal="center" vertical="center" shrinkToFit="1"/>
    </xf>
    <xf numFmtId="0" fontId="57" fillId="33" borderId="41" xfId="0" applyFont="1" applyFill="1" applyBorder="1" applyAlignment="1">
      <alignment horizontal="center" vertical="center" shrinkToFit="1"/>
    </xf>
    <xf numFmtId="0" fontId="51" fillId="0" borderId="30" xfId="0" applyFont="1" applyFill="1" applyBorder="1" applyAlignment="1" applyProtection="1">
      <alignment horizontal="left" vertical="center" shrinkToFit="1"/>
      <protection locked="0"/>
    </xf>
    <xf numFmtId="0" fontId="51" fillId="0" borderId="51" xfId="0" applyFont="1" applyFill="1" applyBorder="1" applyAlignment="1" applyProtection="1">
      <alignment horizontal="left" vertical="center" shrinkToFit="1"/>
      <protection locked="0"/>
    </xf>
    <xf numFmtId="0" fontId="52" fillId="33" borderId="0" xfId="0" applyFont="1" applyFill="1" applyAlignment="1">
      <alignment/>
    </xf>
    <xf numFmtId="49" fontId="51" fillId="0" borderId="30" xfId="0" applyNumberFormat="1" applyFont="1" applyFill="1" applyBorder="1" applyAlignment="1" applyProtection="1">
      <alignment horizontal="left" vertical="center" shrinkToFit="1"/>
      <protection locked="0"/>
    </xf>
    <xf numFmtId="49" fontId="51" fillId="0" borderId="51" xfId="0" applyNumberFormat="1" applyFont="1" applyFill="1" applyBorder="1" applyAlignment="1" applyProtection="1">
      <alignment horizontal="left" vertical="center" shrinkToFit="1"/>
      <protection locked="0"/>
    </xf>
    <xf numFmtId="49" fontId="51" fillId="0" borderId="52" xfId="0" applyNumberFormat="1" applyFont="1" applyFill="1" applyBorder="1" applyAlignment="1" applyProtection="1">
      <alignment horizontal="left" vertical="center" shrinkToFit="1"/>
      <protection locked="0"/>
    </xf>
    <xf numFmtId="0" fontId="51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67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2" xfId="0" applyNumberFormat="1" applyBorder="1" applyAlignment="1" applyProtection="1">
      <alignment horizontal="center"/>
      <protection/>
    </xf>
    <xf numFmtId="49" fontId="51" fillId="33" borderId="30" xfId="0" applyNumberFormat="1" applyFont="1" applyFill="1" applyBorder="1" applyAlignment="1">
      <alignment horizontal="right" vertical="center"/>
    </xf>
    <xf numFmtId="49" fontId="51" fillId="33" borderId="52" xfId="0" applyNumberFormat="1" applyFont="1" applyFill="1" applyBorder="1" applyAlignment="1">
      <alignment horizontal="right" vertical="center"/>
    </xf>
    <xf numFmtId="44" fontId="51" fillId="33" borderId="30" xfId="0" applyNumberFormat="1" applyFont="1" applyFill="1" applyBorder="1" applyAlignment="1">
      <alignment horizontal="right" vertical="center"/>
    </xf>
    <xf numFmtId="44" fontId="51" fillId="33" borderId="51" xfId="0" applyNumberFormat="1" applyFont="1" applyFill="1" applyBorder="1" applyAlignment="1">
      <alignment horizontal="right" vertical="center"/>
    </xf>
    <xf numFmtId="44" fontId="51" fillId="33" borderId="52" xfId="0" applyNumberFormat="1" applyFont="1" applyFill="1" applyBorder="1" applyAlignment="1">
      <alignment horizontal="right" vertical="center"/>
    </xf>
    <xf numFmtId="0" fontId="51" fillId="33" borderId="51" xfId="0" applyFont="1" applyFill="1" applyBorder="1" applyAlignment="1">
      <alignment horizontal="right" vertical="center"/>
    </xf>
    <xf numFmtId="0" fontId="51" fillId="33" borderId="52" xfId="0" applyFont="1" applyFill="1" applyBorder="1" applyAlignment="1">
      <alignment horizontal="right" vertical="center"/>
    </xf>
    <xf numFmtId="0" fontId="51" fillId="33" borderId="0" xfId="0" applyFont="1" applyFill="1" applyAlignment="1">
      <alignment horizontal="center"/>
    </xf>
    <xf numFmtId="0" fontId="50" fillId="33" borderId="0" xfId="0" applyFont="1" applyFill="1" applyBorder="1" applyAlignment="1">
      <alignment horizontal="left"/>
    </xf>
    <xf numFmtId="0" fontId="50" fillId="33" borderId="16" xfId="0" applyFont="1" applyFill="1" applyBorder="1" applyAlignment="1">
      <alignment horizontal="left"/>
    </xf>
    <xf numFmtId="49" fontId="51" fillId="33" borderId="30" xfId="0" applyNumberFormat="1" applyFont="1" applyFill="1" applyBorder="1" applyAlignment="1" applyProtection="1">
      <alignment horizontal="right" vertical="center"/>
      <protection/>
    </xf>
    <xf numFmtId="49" fontId="51" fillId="33" borderId="52" xfId="0" applyNumberFormat="1" applyFont="1" applyFill="1" applyBorder="1" applyAlignment="1" applyProtection="1">
      <alignment horizontal="right" vertical="center"/>
      <protection/>
    </xf>
    <xf numFmtId="0" fontId="51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1" fillId="33" borderId="0" xfId="0" applyFont="1" applyFill="1" applyBorder="1" applyAlignment="1" applyProtection="1">
      <alignment horizontal="left" vertical="center"/>
      <protection/>
    </xf>
    <xf numFmtId="0" fontId="51" fillId="33" borderId="0" xfId="0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center"/>
    </xf>
    <xf numFmtId="44" fontId="58" fillId="33" borderId="30" xfId="0" applyNumberFormat="1" applyFont="1" applyFill="1" applyBorder="1" applyAlignment="1">
      <alignment horizontal="center"/>
    </xf>
    <xf numFmtId="44" fontId="58" fillId="33" borderId="52" xfId="0" applyNumberFormat="1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58" fillId="33" borderId="16" xfId="0" applyFont="1" applyFill="1" applyBorder="1" applyAlignment="1">
      <alignment horizontal="center"/>
    </xf>
    <xf numFmtId="44" fontId="50" fillId="33" borderId="30" xfId="0" applyNumberFormat="1" applyFont="1" applyFill="1" applyBorder="1" applyAlignment="1">
      <alignment horizontal="right" vertical="center"/>
    </xf>
    <xf numFmtId="44" fontId="50" fillId="33" borderId="51" xfId="0" applyNumberFormat="1" applyFont="1" applyFill="1" applyBorder="1" applyAlignment="1">
      <alignment horizontal="right" vertical="center"/>
    </xf>
    <xf numFmtId="44" fontId="50" fillId="33" borderId="52" xfId="0" applyNumberFormat="1" applyFont="1" applyFill="1" applyBorder="1" applyAlignment="1">
      <alignment horizontal="right" vertical="center"/>
    </xf>
    <xf numFmtId="44" fontId="51" fillId="0" borderId="30" xfId="0" applyNumberFormat="1" applyFont="1" applyFill="1" applyBorder="1" applyAlignment="1" applyProtection="1">
      <alignment horizontal="right" vertical="center"/>
      <protection locked="0"/>
    </xf>
    <xf numFmtId="44" fontId="51" fillId="0" borderId="51" xfId="0" applyNumberFormat="1" applyFont="1" applyFill="1" applyBorder="1" applyAlignment="1" applyProtection="1">
      <alignment horizontal="right" vertical="center"/>
      <protection locked="0"/>
    </xf>
    <xf numFmtId="44" fontId="51" fillId="0" borderId="52" xfId="0" applyNumberFormat="1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Alignment="1">
      <alignment horizontal="left"/>
    </xf>
    <xf numFmtId="0" fontId="51" fillId="33" borderId="16" xfId="0" applyFont="1" applyFill="1" applyBorder="1" applyAlignment="1">
      <alignment horizontal="left"/>
    </xf>
    <xf numFmtId="0" fontId="59" fillId="0" borderId="27" xfId="0" applyFont="1" applyFill="1" applyBorder="1" applyAlignment="1">
      <alignment horizontal="right"/>
    </xf>
    <xf numFmtId="0" fontId="59" fillId="0" borderId="0" xfId="0" applyFont="1" applyBorder="1" applyAlignment="1" applyProtection="1">
      <alignment horizontal="right"/>
      <protection/>
    </xf>
    <xf numFmtId="0" fontId="57" fillId="33" borderId="64" xfId="0" applyFont="1" applyFill="1" applyBorder="1" applyAlignment="1">
      <alignment horizontal="center" vertical="center" wrapText="1"/>
    </xf>
    <xf numFmtId="0" fontId="57" fillId="33" borderId="41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/>
    </xf>
    <xf numFmtId="0" fontId="52" fillId="0" borderId="27" xfId="0" applyFont="1" applyBorder="1" applyAlignment="1">
      <alignment horizontal="center"/>
    </xf>
    <xf numFmtId="0" fontId="52" fillId="0" borderId="26" xfId="0" applyFont="1" applyBorder="1" applyAlignment="1">
      <alignment horizontal="center"/>
    </xf>
    <xf numFmtId="165" fontId="51" fillId="0" borderId="30" xfId="0" applyNumberFormat="1" applyFont="1" applyFill="1" applyBorder="1" applyAlignment="1" applyProtection="1">
      <alignment horizontal="center"/>
      <protection locked="0"/>
    </xf>
    <xf numFmtId="165" fontId="51" fillId="0" borderId="51" xfId="0" applyNumberFormat="1" applyFont="1" applyFill="1" applyBorder="1" applyAlignment="1" applyProtection="1">
      <alignment horizontal="center"/>
      <protection locked="0"/>
    </xf>
    <xf numFmtId="165" fontId="51" fillId="0" borderId="52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>
      <alignment horizontal="left" vertical="center"/>
    </xf>
    <xf numFmtId="0" fontId="53" fillId="0" borderId="12" xfId="0" applyFont="1" applyFill="1" applyBorder="1" applyAlignment="1" applyProtection="1">
      <alignment horizontal="center"/>
      <protection locked="0"/>
    </xf>
    <xf numFmtId="0" fontId="51" fillId="33" borderId="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4</xdr:col>
      <xdr:colOff>504825</xdr:colOff>
      <xdr:row>1</xdr:row>
      <xdr:rowOff>180975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2002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55</xdr:row>
      <xdr:rowOff>9525</xdr:rowOff>
    </xdr:from>
    <xdr:to>
      <xdr:col>9</xdr:col>
      <xdr:colOff>0</xdr:colOff>
      <xdr:row>55</xdr:row>
      <xdr:rowOff>209550</xdr:rowOff>
    </xdr:to>
    <xdr:pic>
      <xdr:nvPicPr>
        <xdr:cNvPr id="2" name="Combo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8915400"/>
          <a:ext cx="3876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2"/>
  <dimension ref="A1:I42"/>
  <sheetViews>
    <sheetView showGridLines="0" view="pageLayout" showRuler="0" workbookViewId="0" topLeftCell="A1">
      <selection activeCell="A5" sqref="A5:I5"/>
    </sheetView>
  </sheetViews>
  <sheetFormatPr defaultColWidth="9.140625" defaultRowHeight="15"/>
  <cols>
    <col min="2" max="2" width="11.8515625" style="0" bestFit="1" customWidth="1"/>
    <col min="3" max="4" width="9.140625" style="0" customWidth="1"/>
  </cols>
  <sheetData>
    <row r="1" spans="1:9" ht="16.5">
      <c r="A1" s="3"/>
      <c r="B1" s="3"/>
      <c r="C1" s="3"/>
      <c r="D1" s="3"/>
      <c r="E1" s="3"/>
      <c r="F1" s="3"/>
      <c r="G1" s="3"/>
      <c r="H1" s="3"/>
      <c r="I1" s="3"/>
    </row>
    <row r="2" spans="1:9" ht="16.5">
      <c r="A2" s="3" t="s">
        <v>1608</v>
      </c>
      <c r="B2" s="3"/>
      <c r="C2" s="3"/>
      <c r="D2" s="3"/>
      <c r="E2" s="3"/>
      <c r="F2" s="3"/>
      <c r="G2" s="3"/>
      <c r="H2" s="3"/>
      <c r="I2" s="3"/>
    </row>
    <row r="3" spans="1:9" ht="16.5">
      <c r="A3" s="3"/>
      <c r="B3" s="3"/>
      <c r="C3" s="3"/>
      <c r="D3" s="3"/>
      <c r="E3" s="3"/>
      <c r="F3" s="3"/>
      <c r="G3" s="3"/>
      <c r="H3" s="3"/>
      <c r="I3" s="3"/>
    </row>
    <row r="4" spans="1:9" ht="16.5">
      <c r="A4" s="170" t="s">
        <v>61</v>
      </c>
      <c r="B4" s="170"/>
      <c r="C4" s="170"/>
      <c r="D4" s="170"/>
      <c r="E4" s="170"/>
      <c r="F4" s="170"/>
      <c r="G4" s="170"/>
      <c r="H4" s="170"/>
      <c r="I4" s="170"/>
    </row>
    <row r="5" spans="1:9" ht="217.5" customHeight="1">
      <c r="A5" s="169" t="s">
        <v>1623</v>
      </c>
      <c r="B5" s="169"/>
      <c r="C5" s="169"/>
      <c r="D5" s="169"/>
      <c r="E5" s="169"/>
      <c r="F5" s="169"/>
      <c r="G5" s="169"/>
      <c r="H5" s="169"/>
      <c r="I5" s="169"/>
    </row>
    <row r="6" spans="1:9" ht="16.5">
      <c r="A6" s="3"/>
      <c r="B6" s="3"/>
      <c r="C6" s="3"/>
      <c r="D6" s="3"/>
      <c r="E6" s="3"/>
      <c r="F6" s="3"/>
      <c r="G6" s="3"/>
      <c r="H6" s="3"/>
      <c r="I6" s="3"/>
    </row>
    <row r="7" spans="1:9" ht="16.5">
      <c r="A7" s="170" t="s">
        <v>62</v>
      </c>
      <c r="B7" s="170"/>
      <c r="C7" s="170"/>
      <c r="D7" s="170"/>
      <c r="E7" s="170"/>
      <c r="F7" s="170"/>
      <c r="G7" s="170"/>
      <c r="H7" s="170"/>
      <c r="I7" s="170"/>
    </row>
    <row r="8" spans="1:9" ht="366" customHeight="1">
      <c r="A8" s="169" t="s">
        <v>1668</v>
      </c>
      <c r="B8" s="169"/>
      <c r="C8" s="169"/>
      <c r="D8" s="169"/>
      <c r="E8" s="169"/>
      <c r="F8" s="169"/>
      <c r="G8" s="169"/>
      <c r="H8" s="169"/>
      <c r="I8" s="169"/>
    </row>
    <row r="9" spans="1:9" ht="16.5" customHeight="1">
      <c r="A9" s="107"/>
      <c r="B9" s="107"/>
      <c r="C9" s="107"/>
      <c r="D9" s="107"/>
      <c r="E9" s="107"/>
      <c r="F9" s="107"/>
      <c r="G9" s="107"/>
      <c r="H9" s="107"/>
      <c r="I9" s="107"/>
    </row>
    <row r="10" spans="1:9" ht="16.5" customHeight="1">
      <c r="A10" s="107"/>
      <c r="B10" s="107"/>
      <c r="C10" s="107"/>
      <c r="D10" s="107"/>
      <c r="E10" s="107"/>
      <c r="F10" s="107"/>
      <c r="G10" s="107"/>
      <c r="H10" s="107"/>
      <c r="I10" s="107"/>
    </row>
    <row r="11" spans="1:9" ht="16.5" customHeight="1">
      <c r="A11" s="107"/>
      <c r="B11" s="107"/>
      <c r="C11" s="107"/>
      <c r="D11" s="107"/>
      <c r="E11" s="107"/>
      <c r="F11" s="107"/>
      <c r="G11" s="107"/>
      <c r="H11" s="107"/>
      <c r="I11" s="107"/>
    </row>
    <row r="12" spans="1:9" ht="16.5" customHeight="1">
      <c r="A12" s="107"/>
      <c r="B12" s="107"/>
      <c r="C12" s="107"/>
      <c r="D12" s="107"/>
      <c r="E12" s="107"/>
      <c r="F12" s="107"/>
      <c r="G12" s="107"/>
      <c r="H12" s="107"/>
      <c r="I12" s="107"/>
    </row>
    <row r="13" spans="1:9" ht="16.5" customHeight="1">
      <c r="A13" s="117"/>
      <c r="B13" s="117"/>
      <c r="C13" s="117"/>
      <c r="D13" s="117"/>
      <c r="E13" s="117"/>
      <c r="F13" s="117"/>
      <c r="G13" s="117"/>
      <c r="H13" s="117"/>
      <c r="I13" s="117"/>
    </row>
    <row r="14" spans="1:9" ht="63.75" customHeight="1">
      <c r="A14" s="169" t="s">
        <v>1626</v>
      </c>
      <c r="B14" s="169"/>
      <c r="C14" s="169"/>
      <c r="D14" s="169"/>
      <c r="E14" s="169"/>
      <c r="F14" s="169"/>
      <c r="G14" s="169"/>
      <c r="H14" s="169"/>
      <c r="I14" s="169"/>
    </row>
    <row r="15" spans="1:9" ht="16.5" customHeight="1">
      <c r="A15" s="107"/>
      <c r="B15" s="107"/>
      <c r="C15" s="107"/>
      <c r="D15" s="107"/>
      <c r="E15" s="107"/>
      <c r="F15" s="107"/>
      <c r="G15" s="107"/>
      <c r="H15" s="107"/>
      <c r="I15" s="107"/>
    </row>
    <row r="16" spans="1:9" ht="31.5" customHeight="1">
      <c r="A16" s="173" t="s">
        <v>1633</v>
      </c>
      <c r="B16" s="174"/>
      <c r="C16" s="174"/>
      <c r="D16" s="174"/>
      <c r="E16" s="174"/>
      <c r="F16" s="174"/>
      <c r="G16" s="174"/>
      <c r="H16" s="174"/>
      <c r="I16" s="174"/>
    </row>
    <row r="17" spans="1:9" ht="16.5">
      <c r="A17" s="110"/>
      <c r="B17" s="111"/>
      <c r="C17" s="111"/>
      <c r="D17" s="111"/>
      <c r="E17" s="111"/>
      <c r="F17" s="111"/>
      <c r="G17" s="111"/>
      <c r="H17" s="111"/>
      <c r="I17" s="111"/>
    </row>
    <row r="18" spans="1:9" ht="16.5">
      <c r="A18" s="3" t="s">
        <v>1609</v>
      </c>
      <c r="B18" s="111"/>
      <c r="C18" s="111"/>
      <c r="D18" s="111"/>
      <c r="E18" s="111"/>
      <c r="F18" s="111"/>
      <c r="G18" s="111"/>
      <c r="H18" s="111"/>
      <c r="I18" s="111"/>
    </row>
    <row r="19" spans="1:9" ht="16.5">
      <c r="A19" s="3"/>
      <c r="B19" s="3"/>
      <c r="C19" s="3"/>
      <c r="D19" s="3"/>
      <c r="E19" s="3"/>
      <c r="F19" s="3"/>
      <c r="G19" s="3"/>
      <c r="H19" s="3"/>
      <c r="I19" s="3"/>
    </row>
    <row r="20" spans="1:9" ht="64.5" customHeight="1">
      <c r="A20" s="171" t="s">
        <v>1667</v>
      </c>
      <c r="B20" s="172"/>
      <c r="C20" s="172"/>
      <c r="D20" s="172"/>
      <c r="E20" s="172"/>
      <c r="F20" s="172"/>
      <c r="G20" s="172"/>
      <c r="H20" s="172"/>
      <c r="I20" s="172"/>
    </row>
    <row r="21" spans="1:9" ht="16.5">
      <c r="A21" s="3"/>
      <c r="B21" s="3"/>
      <c r="C21" s="3"/>
      <c r="D21" s="3"/>
      <c r="E21" s="3"/>
      <c r="F21" s="3"/>
      <c r="G21" s="3"/>
      <c r="H21" s="3"/>
      <c r="I21" s="3"/>
    </row>
    <row r="22" spans="1:9" ht="16.5">
      <c r="A22" s="3"/>
      <c r="B22" s="180" t="s">
        <v>1603</v>
      </c>
      <c r="C22" s="180"/>
      <c r="D22" s="180"/>
      <c r="E22" s="180"/>
      <c r="F22" s="180" t="s">
        <v>1604</v>
      </c>
      <c r="G22" s="180"/>
      <c r="H22" s="180"/>
      <c r="I22" s="3"/>
    </row>
    <row r="23" spans="1:9" ht="16.5">
      <c r="A23" s="3"/>
      <c r="B23" s="179" t="s">
        <v>1605</v>
      </c>
      <c r="C23" s="179"/>
      <c r="D23" s="179"/>
      <c r="E23" s="179"/>
      <c r="F23" s="181">
        <v>89.35</v>
      </c>
      <c r="G23" s="181"/>
      <c r="H23" s="181"/>
      <c r="I23" s="3"/>
    </row>
    <row r="24" spans="1:9" ht="16.5">
      <c r="A24" s="3"/>
      <c r="B24" s="179" t="s">
        <v>1606</v>
      </c>
      <c r="C24" s="179"/>
      <c r="D24" s="179"/>
      <c r="E24" s="179"/>
      <c r="F24" s="181">
        <v>85.5</v>
      </c>
      <c r="G24" s="181"/>
      <c r="H24" s="181"/>
      <c r="I24" s="3"/>
    </row>
    <row r="25" spans="1:9" ht="16.5">
      <c r="A25" s="3"/>
      <c r="B25" s="179" t="s">
        <v>1607</v>
      </c>
      <c r="C25" s="179"/>
      <c r="D25" s="179"/>
      <c r="E25" s="179"/>
      <c r="F25" s="181">
        <v>72.72</v>
      </c>
      <c r="G25" s="181"/>
      <c r="H25" s="181"/>
      <c r="I25" s="3"/>
    </row>
    <row r="27" spans="1:9" ht="132.75" customHeight="1">
      <c r="A27" s="173" t="s">
        <v>1632</v>
      </c>
      <c r="B27" s="174"/>
      <c r="C27" s="174"/>
      <c r="D27" s="174"/>
      <c r="E27" s="174"/>
      <c r="F27" s="174"/>
      <c r="G27" s="174"/>
      <c r="H27" s="174"/>
      <c r="I27" s="174"/>
    </row>
    <row r="29" spans="1:9" ht="75" customHeight="1">
      <c r="A29" s="175" t="s">
        <v>1666</v>
      </c>
      <c r="B29" s="176"/>
      <c r="C29" s="176"/>
      <c r="D29" s="176"/>
      <c r="E29" s="176"/>
      <c r="F29" s="176"/>
      <c r="G29" s="176"/>
      <c r="H29" s="176"/>
      <c r="I29" s="176"/>
    </row>
    <row r="30" spans="1:9" ht="15" customHeight="1">
      <c r="A30" s="99"/>
      <c r="B30" s="96"/>
      <c r="C30" s="96"/>
      <c r="D30" s="96"/>
      <c r="E30" s="96"/>
      <c r="F30" s="100"/>
      <c r="G30" s="101"/>
      <c r="H30" s="101"/>
      <c r="I30" s="97"/>
    </row>
    <row r="31" spans="1:9" ht="54.75" customHeight="1">
      <c r="A31" s="177" t="s">
        <v>1625</v>
      </c>
      <c r="B31" s="178"/>
      <c r="C31" s="178"/>
      <c r="D31" s="178"/>
      <c r="E31" s="178"/>
      <c r="F31" s="178"/>
      <c r="G31" s="178"/>
      <c r="H31" s="178"/>
      <c r="I31" s="178"/>
    </row>
    <row r="32" spans="1:9" ht="15">
      <c r="A32" s="96"/>
      <c r="B32" s="96"/>
      <c r="C32" s="96"/>
      <c r="D32" s="96"/>
      <c r="E32" s="1"/>
      <c r="F32" s="102"/>
      <c r="G32" s="94"/>
      <c r="H32" s="94"/>
      <c r="I32" s="109"/>
    </row>
    <row r="33" spans="1:9" ht="15">
      <c r="A33" s="96"/>
      <c r="B33" s="96"/>
      <c r="C33" s="96"/>
      <c r="D33" s="96"/>
      <c r="E33" s="1"/>
      <c r="F33" s="102"/>
      <c r="G33" s="94"/>
      <c r="H33" s="94"/>
      <c r="I33" s="96"/>
    </row>
    <row r="34" spans="1:9" ht="15">
      <c r="A34" s="96"/>
      <c r="B34" s="96"/>
      <c r="C34" s="96"/>
      <c r="D34" s="96"/>
      <c r="E34" s="1"/>
      <c r="F34" s="1"/>
      <c r="G34" s="1"/>
      <c r="H34" s="1"/>
      <c r="I34" s="1"/>
    </row>
    <row r="35" spans="1:9" ht="15">
      <c r="A35" s="96"/>
      <c r="B35" s="96"/>
      <c r="C35" s="96"/>
      <c r="D35" s="96"/>
      <c r="E35" s="96"/>
      <c r="F35" s="94"/>
      <c r="G35" s="94"/>
      <c r="H35" s="94"/>
      <c r="I35" s="1"/>
    </row>
    <row r="36" spans="1:9" ht="15">
      <c r="A36" s="96"/>
      <c r="B36" s="96"/>
      <c r="C36" s="96"/>
      <c r="D36" s="96"/>
      <c r="E36" s="1"/>
      <c r="F36" s="94"/>
      <c r="G36" s="94"/>
      <c r="H36" s="94"/>
      <c r="I36" s="98"/>
    </row>
    <row r="37" spans="1:9" ht="15">
      <c r="A37" s="96"/>
      <c r="B37" s="96"/>
      <c r="C37" s="96"/>
      <c r="D37" s="96"/>
      <c r="E37" s="1"/>
      <c r="F37" s="94"/>
      <c r="G37" s="94"/>
      <c r="H37" s="94"/>
      <c r="I37" s="98"/>
    </row>
    <row r="38" spans="1:9" ht="15">
      <c r="A38" s="96"/>
      <c r="B38" s="96"/>
      <c r="C38" s="96"/>
      <c r="D38" s="96"/>
      <c r="E38" s="1"/>
      <c r="F38" s="95"/>
      <c r="G38" s="95"/>
      <c r="H38" s="95"/>
      <c r="I38" s="98"/>
    </row>
    <row r="39" spans="1:9" ht="15">
      <c r="A39" s="96"/>
      <c r="B39" s="96"/>
      <c r="C39" s="96"/>
      <c r="D39" s="96"/>
      <c r="E39" s="1"/>
      <c r="F39" s="1"/>
      <c r="G39" s="1"/>
      <c r="H39" s="1"/>
      <c r="I39" s="1"/>
    </row>
    <row r="40" spans="1:9" ht="15">
      <c r="A40" s="99"/>
      <c r="B40" s="96"/>
      <c r="C40" s="96"/>
      <c r="D40" s="96"/>
      <c r="E40" s="96"/>
      <c r="F40" s="95"/>
      <c r="G40" s="95"/>
      <c r="H40" s="95"/>
      <c r="I40" s="98"/>
    </row>
    <row r="42" spans="1:9" ht="15">
      <c r="A42" s="103"/>
      <c r="B42" s="103"/>
      <c r="C42" s="103"/>
      <c r="D42" s="103"/>
      <c r="E42" s="103"/>
      <c r="F42" s="103"/>
      <c r="G42" s="103"/>
      <c r="H42" s="103"/>
      <c r="I42" s="103"/>
    </row>
  </sheetData>
  <sheetProtection sheet="1" objects="1" scenarios="1"/>
  <mergeCells count="18">
    <mergeCell ref="A29:I29"/>
    <mergeCell ref="A31:I31"/>
    <mergeCell ref="A14:I14"/>
    <mergeCell ref="A27:I27"/>
    <mergeCell ref="B25:E25"/>
    <mergeCell ref="F22:H22"/>
    <mergeCell ref="F23:H23"/>
    <mergeCell ref="F24:H24"/>
    <mergeCell ref="F25:H25"/>
    <mergeCell ref="B22:E22"/>
    <mergeCell ref="B23:E23"/>
    <mergeCell ref="B24:E24"/>
    <mergeCell ref="A5:I5"/>
    <mergeCell ref="A8:I8"/>
    <mergeCell ref="A4:I4"/>
    <mergeCell ref="A7:I7"/>
    <mergeCell ref="A20:I20"/>
    <mergeCell ref="A16:I16"/>
  </mergeCells>
  <printOptions/>
  <pageMargins left="0.7" right="0.7" top="0.75" bottom="0.75" header="0.3" footer="0.3"/>
  <pageSetup horizontalDpi="600" verticalDpi="600" orientation="portrait" paperSize="9" r:id="rId1"/>
  <headerFooter>
    <oddHeader>&amp;C&amp;"Arial Narrow,Negrito"&amp;14Boletim Itinerário - Instruções de Preenchimento
Estrangeiro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lha11"/>
  <dimension ref="A1:Q121"/>
  <sheetViews>
    <sheetView showGridLines="0" tabSelected="1" view="pageLayout" zoomScale="110" zoomScaleNormal="120" zoomScalePageLayoutView="110" workbookViewId="0" topLeftCell="A31">
      <selection activeCell="B49" sqref="B49:G49"/>
    </sheetView>
  </sheetViews>
  <sheetFormatPr defaultColWidth="9.140625" defaultRowHeight="15"/>
  <cols>
    <col min="1" max="1" width="0.85546875" style="0" customWidth="1"/>
    <col min="2" max="2" width="6.28125" style="0" customWidth="1"/>
    <col min="4" max="5" width="9.140625" style="0" customWidth="1"/>
    <col min="6" max="7" width="3.140625" style="0" customWidth="1"/>
    <col min="8" max="13" width="9.140625" style="0" customWidth="1"/>
    <col min="14" max="14" width="0.85546875" style="0" customWidth="1"/>
    <col min="15" max="15" width="3.7109375" style="0" customWidth="1"/>
    <col min="16" max="16" width="9.140625" style="0" customWidth="1"/>
    <col min="17" max="17" width="26.140625" style="0" bestFit="1" customWidth="1"/>
    <col min="18" max="18" width="20.140625" style="0" customWidth="1"/>
  </cols>
  <sheetData>
    <row r="1" spans="1:14" ht="15.75">
      <c r="A1" s="259"/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</row>
    <row r="2" spans="2:11" ht="15"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2:14" ht="13.5" customHeight="1">
      <c r="B3" s="13"/>
      <c r="C3" s="13"/>
      <c r="D3" s="182" t="s">
        <v>1673</v>
      </c>
      <c r="E3" s="182"/>
      <c r="F3" s="182"/>
      <c r="G3" s="182"/>
      <c r="H3" s="182"/>
      <c r="I3" s="182"/>
      <c r="J3" s="182"/>
      <c r="K3" s="183"/>
      <c r="L3" s="114" t="s">
        <v>34</v>
      </c>
      <c r="M3" s="264"/>
      <c r="N3" s="265"/>
    </row>
    <row r="4" spans="5:12" ht="2.25" customHeight="1">
      <c r="E4" s="155"/>
      <c r="F4" s="155"/>
      <c r="G4" s="155"/>
      <c r="H4" s="155"/>
      <c r="I4" s="155"/>
      <c r="J4" s="155"/>
      <c r="L4" s="46"/>
    </row>
    <row r="5" spans="1:17" ht="16.5">
      <c r="A5" s="11"/>
      <c r="B5" s="39" t="s">
        <v>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12"/>
      <c r="O5" s="2"/>
      <c r="P5" s="2"/>
      <c r="Q5" s="2"/>
    </row>
    <row r="6" spans="1:17" ht="5.25" customHeight="1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0"/>
      <c r="O6" s="1"/>
      <c r="P6" s="1"/>
      <c r="Q6" s="1"/>
    </row>
    <row r="7" spans="1:17" ht="15.75" customHeight="1">
      <c r="A7" s="5"/>
      <c r="B7" s="19" t="s">
        <v>1</v>
      </c>
      <c r="C7" s="260" t="s">
        <v>1678</v>
      </c>
      <c r="D7" s="261"/>
      <c r="E7" s="261"/>
      <c r="F7" s="261"/>
      <c r="G7" s="261"/>
      <c r="H7" s="261"/>
      <c r="I7" s="261"/>
      <c r="J7" s="261"/>
      <c r="K7" s="261"/>
      <c r="L7" s="261"/>
      <c r="M7" s="262"/>
      <c r="N7" s="41"/>
      <c r="O7" s="1"/>
      <c r="P7" s="1"/>
      <c r="Q7" s="1"/>
    </row>
    <row r="8" spans="1:17" ht="5.25" customHeight="1">
      <c r="A8" s="5"/>
      <c r="B8" s="19"/>
      <c r="C8" s="44"/>
      <c r="D8" s="44"/>
      <c r="E8" s="47"/>
      <c r="F8" s="20"/>
      <c r="G8" s="23"/>
      <c r="H8" s="21"/>
      <c r="I8" s="27"/>
      <c r="J8" s="21"/>
      <c r="K8" s="23"/>
      <c r="L8" s="21"/>
      <c r="M8" s="48"/>
      <c r="N8" s="41"/>
      <c r="O8" s="1"/>
      <c r="P8" s="1"/>
      <c r="Q8" s="1"/>
    </row>
    <row r="9" spans="1:17" ht="15.75" customHeight="1">
      <c r="A9" s="5"/>
      <c r="B9" s="19" t="s">
        <v>1627</v>
      </c>
      <c r="C9" s="266"/>
      <c r="D9" s="267"/>
      <c r="E9" s="20" t="s">
        <v>2</v>
      </c>
      <c r="F9" s="263" t="s">
        <v>1679</v>
      </c>
      <c r="G9" s="263"/>
      <c r="H9" s="263"/>
      <c r="I9" s="21" t="s">
        <v>3</v>
      </c>
      <c r="J9" s="263" t="s">
        <v>1680</v>
      </c>
      <c r="K9" s="263"/>
      <c r="L9" s="20" t="s">
        <v>1622</v>
      </c>
      <c r="M9" s="141"/>
      <c r="N9" s="41"/>
      <c r="O9" s="1"/>
      <c r="P9" s="1"/>
      <c r="Q9" s="1"/>
    </row>
    <row r="10" spans="1:17" ht="5.25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42"/>
      <c r="O10" s="1"/>
      <c r="P10" s="1"/>
      <c r="Q10" s="1"/>
    </row>
    <row r="11" spans="2:14" ht="13.5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1"/>
    </row>
    <row r="12" spans="1:14" ht="16.5">
      <c r="A12" s="11"/>
      <c r="B12" s="43" t="s">
        <v>4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8"/>
    </row>
    <row r="13" spans="1:14" ht="5.25" customHeight="1">
      <c r="A13" s="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14"/>
    </row>
    <row r="14" spans="1:14" ht="15.75">
      <c r="A14" s="5"/>
      <c r="B14" s="28" t="s">
        <v>5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14"/>
    </row>
    <row r="15" spans="1:14" s="145" customFormat="1" ht="15.75" customHeight="1">
      <c r="A15" s="142"/>
      <c r="B15" s="143" t="s">
        <v>1670</v>
      </c>
      <c r="C15" s="143"/>
      <c r="D15" s="143"/>
      <c r="E15" s="276" t="s">
        <v>1681</v>
      </c>
      <c r="F15" s="277"/>
      <c r="G15" s="277"/>
      <c r="H15" s="277"/>
      <c r="I15" s="277"/>
      <c r="J15" s="277"/>
      <c r="K15" s="277"/>
      <c r="L15" s="277"/>
      <c r="M15" s="278"/>
      <c r="N15" s="144"/>
    </row>
    <row r="16" spans="1:14" ht="7.5" customHeight="1">
      <c r="A16" s="5"/>
      <c r="B16" s="22"/>
      <c r="C16" s="22"/>
      <c r="D16" s="22"/>
      <c r="E16" s="23"/>
      <c r="F16" s="24"/>
      <c r="G16" s="24"/>
      <c r="H16" s="25"/>
      <c r="I16" s="25"/>
      <c r="J16" s="25"/>
      <c r="K16" s="25"/>
      <c r="L16" s="25"/>
      <c r="M16" s="25"/>
      <c r="N16" s="14"/>
    </row>
    <row r="17" spans="1:14" ht="15.75" customHeight="1">
      <c r="A17" s="5"/>
      <c r="B17" s="26" t="s">
        <v>59</v>
      </c>
      <c r="C17" s="31"/>
      <c r="D17" s="31"/>
      <c r="E17" s="119">
        <v>44572</v>
      </c>
      <c r="F17" s="223" t="s">
        <v>8</v>
      </c>
      <c r="G17" s="224"/>
      <c r="H17" s="120">
        <v>0.3333333333333333</v>
      </c>
      <c r="I17" s="222" t="s">
        <v>6</v>
      </c>
      <c r="J17" s="222"/>
      <c r="K17" s="121">
        <v>44575</v>
      </c>
      <c r="L17" s="135" t="s">
        <v>8</v>
      </c>
      <c r="M17" s="120">
        <v>0.7916666666666666</v>
      </c>
      <c r="N17" s="14"/>
    </row>
    <row r="18" spans="1:14" ht="7.5" customHeight="1">
      <c r="A18" s="5"/>
      <c r="B18" s="26"/>
      <c r="C18" s="31"/>
      <c r="D18" s="31"/>
      <c r="E18" s="27"/>
      <c r="F18" s="25"/>
      <c r="G18" s="25"/>
      <c r="H18" s="24"/>
      <c r="I18" s="19"/>
      <c r="J18" s="19"/>
      <c r="K18" s="25"/>
      <c r="L18" s="25"/>
      <c r="M18" s="25"/>
      <c r="N18" s="14"/>
    </row>
    <row r="19" spans="1:14" ht="16.5">
      <c r="A19" s="5"/>
      <c r="B19" s="45"/>
      <c r="C19" s="273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14"/>
    </row>
    <row r="20" spans="1:14" ht="7.5" customHeight="1">
      <c r="A20" s="5"/>
      <c r="B20" s="28"/>
      <c r="C20" s="28"/>
      <c r="D20" s="28"/>
      <c r="E20" s="28"/>
      <c r="F20" s="25"/>
      <c r="G20" s="25"/>
      <c r="H20" s="25"/>
      <c r="I20" s="25"/>
      <c r="J20" s="25"/>
      <c r="K20" s="25"/>
      <c r="L20" s="25"/>
      <c r="M20" s="30"/>
      <c r="N20" s="14"/>
    </row>
    <row r="21" spans="1:14" s="3" customFormat="1" ht="16.5">
      <c r="A21" s="73"/>
      <c r="B21" s="275" t="s">
        <v>7</v>
      </c>
      <c r="C21" s="275"/>
      <c r="D21" s="275"/>
      <c r="E21" s="275"/>
      <c r="F21" s="276" t="s">
        <v>1682</v>
      </c>
      <c r="G21" s="277"/>
      <c r="H21" s="277"/>
      <c r="I21" s="277"/>
      <c r="J21" s="277"/>
      <c r="K21" s="277"/>
      <c r="L21" s="277"/>
      <c r="M21" s="278"/>
      <c r="N21" s="118"/>
    </row>
    <row r="22" spans="1:15" ht="7.5" customHeight="1">
      <c r="A22" s="5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14"/>
      <c r="O22" s="10"/>
    </row>
    <row r="23" spans="1:15" ht="15.75">
      <c r="A23" s="5"/>
      <c r="B23" s="45" t="s">
        <v>9</v>
      </c>
      <c r="C23" s="45"/>
      <c r="D23" s="45"/>
      <c r="E23" s="29" t="s">
        <v>10</v>
      </c>
      <c r="F23" s="22"/>
      <c r="G23" s="22"/>
      <c r="H23" s="22"/>
      <c r="I23" s="22" t="s">
        <v>11</v>
      </c>
      <c r="J23" s="29"/>
      <c r="K23" s="29"/>
      <c r="L23" s="29"/>
      <c r="M23" s="29"/>
      <c r="N23" s="14"/>
      <c r="O23" s="10"/>
    </row>
    <row r="24" spans="1:15" ht="8.25" customHeight="1">
      <c r="A24" s="5"/>
      <c r="B24" s="28"/>
      <c r="C24" s="28"/>
      <c r="D24" s="28"/>
      <c r="E24" s="28"/>
      <c r="F24" s="29"/>
      <c r="G24" s="29"/>
      <c r="H24" s="25"/>
      <c r="I24" s="29"/>
      <c r="J24" s="29"/>
      <c r="K24" s="29"/>
      <c r="L24" s="29"/>
      <c r="M24" s="29"/>
      <c r="N24" s="14"/>
      <c r="O24" s="10"/>
    </row>
    <row r="25" spans="1:15" ht="15.75" customHeight="1">
      <c r="A25" s="5"/>
      <c r="B25" s="28" t="s">
        <v>12</v>
      </c>
      <c r="C25" s="136" t="s">
        <v>13</v>
      </c>
      <c r="D25" s="22"/>
      <c r="E25" s="22"/>
      <c r="F25" s="22"/>
      <c r="G25" s="22"/>
      <c r="H25" s="23"/>
      <c r="I25" s="31" t="s">
        <v>14</v>
      </c>
      <c r="J25" s="25"/>
      <c r="K25" s="29" t="s">
        <v>15</v>
      </c>
      <c r="L25" s="122"/>
      <c r="M25" s="32"/>
      <c r="N25" s="14"/>
      <c r="O25" s="10"/>
    </row>
    <row r="26" spans="1:15" ht="2.25" customHeight="1">
      <c r="A26" s="5"/>
      <c r="B26" s="29"/>
      <c r="C26" s="29"/>
      <c r="D26" s="29"/>
      <c r="E26" s="29"/>
      <c r="F26" s="29"/>
      <c r="G26" s="29"/>
      <c r="H26" s="25"/>
      <c r="I26" s="33"/>
      <c r="J26" s="25"/>
      <c r="K26" s="25"/>
      <c r="L26" s="29"/>
      <c r="M26" s="32"/>
      <c r="N26" s="14"/>
      <c r="O26" s="10"/>
    </row>
    <row r="27" spans="1:15" ht="15.75" customHeight="1">
      <c r="A27" s="5"/>
      <c r="B27" s="29"/>
      <c r="C27" s="29"/>
      <c r="D27" s="29"/>
      <c r="E27" s="29"/>
      <c r="F27" s="29"/>
      <c r="G27" s="22"/>
      <c r="H27" s="23"/>
      <c r="I27" s="31" t="s">
        <v>16</v>
      </c>
      <c r="J27" s="25"/>
      <c r="K27" s="29" t="s">
        <v>15</v>
      </c>
      <c r="L27" s="122"/>
      <c r="M27" s="29"/>
      <c r="N27" s="14"/>
      <c r="O27" s="10"/>
    </row>
    <row r="28" spans="1:15" ht="8.25" customHeight="1">
      <c r="A28" s="5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14"/>
      <c r="O28" s="10"/>
    </row>
    <row r="29" spans="1:15" ht="15.75">
      <c r="A29" s="5"/>
      <c r="B29" s="45" t="s">
        <v>17</v>
      </c>
      <c r="C29" s="45"/>
      <c r="D29" s="45"/>
      <c r="E29" s="29" t="s">
        <v>32</v>
      </c>
      <c r="F29" s="22"/>
      <c r="G29" s="22"/>
      <c r="H29" s="22"/>
      <c r="I29" s="22" t="s">
        <v>18</v>
      </c>
      <c r="J29" s="29"/>
      <c r="K29" s="221" t="s">
        <v>11</v>
      </c>
      <c r="L29" s="221"/>
      <c r="M29" s="29"/>
      <c r="N29" s="14"/>
      <c r="O29" s="10"/>
    </row>
    <row r="30" spans="1:14" ht="8.25" customHeight="1">
      <c r="A30" s="5"/>
      <c r="B30" s="29"/>
      <c r="C30" s="29"/>
      <c r="D30" s="29"/>
      <c r="E30" s="29"/>
      <c r="F30" s="29"/>
      <c r="G30" s="25"/>
      <c r="H30" s="29"/>
      <c r="I30" s="29"/>
      <c r="J30" s="29"/>
      <c r="K30" s="29"/>
      <c r="L30" s="29"/>
      <c r="M30" s="29"/>
      <c r="N30" s="14"/>
    </row>
    <row r="31" spans="1:14" ht="15.75" customHeight="1">
      <c r="A31" s="5"/>
      <c r="B31" s="28" t="s">
        <v>19</v>
      </c>
      <c r="C31" s="190" t="s">
        <v>20</v>
      </c>
      <c r="D31" s="190"/>
      <c r="E31" s="190"/>
      <c r="F31" s="190"/>
      <c r="G31" s="190"/>
      <c r="H31" s="79" t="s">
        <v>58</v>
      </c>
      <c r="I31" s="268"/>
      <c r="J31" s="269"/>
      <c r="K31" s="270"/>
      <c r="L31" s="29" t="s">
        <v>21</v>
      </c>
      <c r="M31" s="29"/>
      <c r="N31" s="14"/>
    </row>
    <row r="32" spans="1:14" ht="8.25" customHeight="1">
      <c r="A32" s="5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14"/>
    </row>
    <row r="33" spans="1:14" ht="15.75">
      <c r="A33" s="5"/>
      <c r="B33" s="45" t="s">
        <v>1616</v>
      </c>
      <c r="C33" s="45"/>
      <c r="D33" s="45"/>
      <c r="E33" s="45"/>
      <c r="F33" s="45"/>
      <c r="G33" s="45"/>
      <c r="H33" s="45"/>
      <c r="I33" s="45"/>
      <c r="J33" s="45"/>
      <c r="K33" s="25"/>
      <c r="L33" s="29"/>
      <c r="M33" s="29"/>
      <c r="N33" s="14"/>
    </row>
    <row r="34" spans="1:14" ht="8.25" customHeight="1" thickBot="1">
      <c r="A34" s="5"/>
      <c r="B34" s="28"/>
      <c r="C34" s="28"/>
      <c r="D34" s="19"/>
      <c r="E34" s="19"/>
      <c r="F34" s="28"/>
      <c r="G34" s="28"/>
      <c r="H34" s="28"/>
      <c r="I34" s="28"/>
      <c r="J34" s="19"/>
      <c r="K34" s="25"/>
      <c r="L34" s="29"/>
      <c r="M34" s="29"/>
      <c r="N34" s="14"/>
    </row>
    <row r="35" spans="1:14" ht="17.25" customHeight="1" thickTop="1">
      <c r="A35" s="5"/>
      <c r="B35" s="184" t="s">
        <v>1613</v>
      </c>
      <c r="C35" s="226"/>
      <c r="D35" s="184" t="s">
        <v>1610</v>
      </c>
      <c r="E35" s="185"/>
      <c r="F35" s="185"/>
      <c r="G35" s="186"/>
      <c r="H35" s="184" t="s">
        <v>1611</v>
      </c>
      <c r="I35" s="185"/>
      <c r="J35" s="185"/>
      <c r="K35" s="186"/>
      <c r="L35" s="249" t="s">
        <v>22</v>
      </c>
      <c r="M35" s="249" t="s">
        <v>23</v>
      </c>
      <c r="N35" s="16"/>
    </row>
    <row r="36" spans="1:14" ht="17.25" customHeight="1" thickBot="1">
      <c r="A36" s="5"/>
      <c r="B36" s="228"/>
      <c r="C36" s="229"/>
      <c r="D36" s="187"/>
      <c r="E36" s="188"/>
      <c r="F36" s="188"/>
      <c r="G36" s="189"/>
      <c r="H36" s="252" t="s">
        <v>1612</v>
      </c>
      <c r="I36" s="253"/>
      <c r="J36" s="271" t="s">
        <v>1614</v>
      </c>
      <c r="K36" s="272"/>
      <c r="L36" s="230"/>
      <c r="M36" s="250"/>
      <c r="N36" s="16"/>
    </row>
    <row r="37" spans="1:14" ht="15.75" customHeight="1" thickTop="1">
      <c r="A37" s="5"/>
      <c r="B37" s="215" t="s">
        <v>1683</v>
      </c>
      <c r="C37" s="217"/>
      <c r="D37" s="215" t="s">
        <v>1684</v>
      </c>
      <c r="E37" s="216"/>
      <c r="F37" s="216"/>
      <c r="G37" s="217"/>
      <c r="H37" s="196"/>
      <c r="I37" s="197"/>
      <c r="J37" s="204">
        <v>4</v>
      </c>
      <c r="K37" s="205"/>
      <c r="L37" s="123">
        <v>1</v>
      </c>
      <c r="M37" s="151">
        <f>L37*J37</f>
        <v>4</v>
      </c>
      <c r="N37" s="16"/>
    </row>
    <row r="38" spans="1:14" ht="15.75" customHeight="1">
      <c r="A38" s="5"/>
      <c r="B38" s="211" t="s">
        <v>1683</v>
      </c>
      <c r="C38" s="212"/>
      <c r="D38" s="211" t="s">
        <v>1684</v>
      </c>
      <c r="E38" s="218"/>
      <c r="F38" s="218"/>
      <c r="G38" s="212"/>
      <c r="H38" s="198" t="s">
        <v>1685</v>
      </c>
      <c r="I38" s="199"/>
      <c r="J38" s="206">
        <v>4.52</v>
      </c>
      <c r="K38" s="207"/>
      <c r="L38" s="124">
        <v>1</v>
      </c>
      <c r="M38" s="152">
        <f>L38*J38</f>
        <v>4.52</v>
      </c>
      <c r="N38" s="14"/>
    </row>
    <row r="39" spans="1:14" ht="15.75" customHeight="1">
      <c r="A39" s="5"/>
      <c r="B39" s="211"/>
      <c r="C39" s="212"/>
      <c r="D39" s="211"/>
      <c r="E39" s="218"/>
      <c r="F39" s="218"/>
      <c r="G39" s="212"/>
      <c r="H39" s="198"/>
      <c r="I39" s="199"/>
      <c r="J39" s="206"/>
      <c r="K39" s="207"/>
      <c r="L39" s="125"/>
      <c r="M39" s="152">
        <f>L39*J39</f>
        <v>0</v>
      </c>
      <c r="N39" s="14"/>
    </row>
    <row r="40" spans="1:14" ht="15.75" customHeight="1">
      <c r="A40" s="5"/>
      <c r="B40" s="211"/>
      <c r="C40" s="212"/>
      <c r="D40" s="211"/>
      <c r="E40" s="218"/>
      <c r="F40" s="218"/>
      <c r="G40" s="212"/>
      <c r="H40" s="198"/>
      <c r="I40" s="199"/>
      <c r="J40" s="206"/>
      <c r="K40" s="207"/>
      <c r="L40" s="125"/>
      <c r="M40" s="152">
        <f>L40*J40</f>
        <v>0</v>
      </c>
      <c r="N40" s="16"/>
    </row>
    <row r="41" spans="1:14" ht="15.75" customHeight="1" thickBot="1">
      <c r="A41" s="5"/>
      <c r="B41" s="213"/>
      <c r="C41" s="214"/>
      <c r="D41" s="213"/>
      <c r="E41" s="219"/>
      <c r="F41" s="219"/>
      <c r="G41" s="214"/>
      <c r="H41" s="279"/>
      <c r="I41" s="280"/>
      <c r="J41" s="244"/>
      <c r="K41" s="245"/>
      <c r="L41" s="126"/>
      <c r="M41" s="153">
        <f>L41*J41</f>
        <v>0</v>
      </c>
      <c r="N41" s="14"/>
    </row>
    <row r="42" spans="1:14" ht="17.25" thickBot="1" thickTop="1">
      <c r="A42" s="5"/>
      <c r="B42" s="208" t="s">
        <v>24</v>
      </c>
      <c r="C42" s="209"/>
      <c r="D42" s="209"/>
      <c r="E42" s="209"/>
      <c r="F42" s="209"/>
      <c r="G42" s="209"/>
      <c r="H42" s="209"/>
      <c r="I42" s="209"/>
      <c r="J42" s="209"/>
      <c r="K42" s="209"/>
      <c r="L42" s="210"/>
      <c r="M42" s="148">
        <f>SUM(M37:M41)</f>
        <v>8.52</v>
      </c>
      <c r="N42" s="16"/>
    </row>
    <row r="43" spans="1:14" ht="8.25" customHeight="1" thickTop="1">
      <c r="A43" s="5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4"/>
      <c r="M43" s="34"/>
      <c r="N43" s="14"/>
    </row>
    <row r="44" spans="1:14" ht="15.75">
      <c r="A44" s="5"/>
      <c r="B44" s="45" t="s">
        <v>1615</v>
      </c>
      <c r="C44" s="45"/>
      <c r="D44" s="45"/>
      <c r="E44" s="45"/>
      <c r="F44" s="45"/>
      <c r="G44" s="45"/>
      <c r="H44" s="45"/>
      <c r="I44" s="45"/>
      <c r="J44" s="45"/>
      <c r="K44" s="25"/>
      <c r="L44" s="29"/>
      <c r="M44" s="25"/>
      <c r="N44" s="14"/>
    </row>
    <row r="45" spans="1:14" ht="8.25" customHeight="1" thickBot="1">
      <c r="A45" s="5"/>
      <c r="B45" s="35"/>
      <c r="C45" s="29"/>
      <c r="D45" s="29"/>
      <c r="E45" s="29"/>
      <c r="F45" s="29"/>
      <c r="G45" s="29"/>
      <c r="H45" s="29"/>
      <c r="I45" s="29"/>
      <c r="J45" s="29"/>
      <c r="K45" s="25"/>
      <c r="L45" s="29"/>
      <c r="M45" s="25"/>
      <c r="N45" s="14"/>
    </row>
    <row r="46" spans="1:14" ht="17.25" customHeight="1" thickTop="1">
      <c r="A46" s="5"/>
      <c r="B46" s="225" t="s">
        <v>25</v>
      </c>
      <c r="C46" s="226"/>
      <c r="D46" s="226"/>
      <c r="E46" s="226"/>
      <c r="F46" s="226"/>
      <c r="G46" s="227"/>
      <c r="H46" s="254" t="s">
        <v>1617</v>
      </c>
      <c r="I46" s="255"/>
      <c r="J46" s="255"/>
      <c r="K46" s="256"/>
      <c r="L46" s="249" t="s">
        <v>22</v>
      </c>
      <c r="M46" s="227" t="s">
        <v>23</v>
      </c>
      <c r="N46" s="14"/>
    </row>
    <row r="47" spans="1:14" ht="17.25" customHeight="1" thickBot="1">
      <c r="A47" s="5"/>
      <c r="B47" s="228"/>
      <c r="C47" s="229"/>
      <c r="D47" s="229"/>
      <c r="E47" s="229"/>
      <c r="F47" s="229"/>
      <c r="G47" s="230"/>
      <c r="H47" s="252" t="s">
        <v>1612</v>
      </c>
      <c r="I47" s="253"/>
      <c r="J47" s="313" t="s">
        <v>1614</v>
      </c>
      <c r="K47" s="314"/>
      <c r="L47" s="250"/>
      <c r="M47" s="230"/>
      <c r="N47" s="14"/>
    </row>
    <row r="48" spans="1:14" ht="15.75" customHeight="1" thickTop="1">
      <c r="A48" s="5"/>
      <c r="B48" s="215" t="s">
        <v>1686</v>
      </c>
      <c r="C48" s="216"/>
      <c r="D48" s="216"/>
      <c r="E48" s="216"/>
      <c r="F48" s="216"/>
      <c r="G48" s="217"/>
      <c r="H48" s="200"/>
      <c r="I48" s="201"/>
      <c r="J48" s="204" t="s">
        <v>1688</v>
      </c>
      <c r="K48" s="205"/>
      <c r="L48" s="127"/>
      <c r="M48" s="151" t="e">
        <f>L48*J48</f>
        <v>#VALUE!</v>
      </c>
      <c r="N48" s="16"/>
    </row>
    <row r="49" spans="1:14" ht="15.75" customHeight="1">
      <c r="A49" s="5"/>
      <c r="B49" s="211" t="s">
        <v>1687</v>
      </c>
      <c r="C49" s="218"/>
      <c r="D49" s="218"/>
      <c r="E49" s="218"/>
      <c r="F49" s="218"/>
      <c r="G49" s="212"/>
      <c r="H49" s="202"/>
      <c r="I49" s="203"/>
      <c r="J49" s="206" t="s">
        <v>1689</v>
      </c>
      <c r="K49" s="207"/>
      <c r="L49" s="128"/>
      <c r="M49" s="152" t="e">
        <f>L49*J49</f>
        <v>#VALUE!</v>
      </c>
      <c r="N49" s="16"/>
    </row>
    <row r="50" spans="1:14" ht="15.75" customHeight="1" thickBot="1">
      <c r="A50" s="17"/>
      <c r="B50" s="213" t="s">
        <v>1630</v>
      </c>
      <c r="C50" s="219"/>
      <c r="D50" s="219"/>
      <c r="E50" s="219"/>
      <c r="F50" s="219"/>
      <c r="G50" s="214"/>
      <c r="H50" s="242"/>
      <c r="I50" s="243"/>
      <c r="J50" s="244"/>
      <c r="K50" s="245"/>
      <c r="L50" s="129"/>
      <c r="M50" s="152">
        <f>L50*J50</f>
        <v>0</v>
      </c>
      <c r="N50" s="16"/>
    </row>
    <row r="51" spans="1:14" ht="17.25" thickBot="1" thickTop="1">
      <c r="A51" s="17"/>
      <c r="B51" s="246" t="s">
        <v>24</v>
      </c>
      <c r="C51" s="247"/>
      <c r="D51" s="247"/>
      <c r="E51" s="247"/>
      <c r="F51" s="247"/>
      <c r="G51" s="247"/>
      <c r="H51" s="247"/>
      <c r="I51" s="247"/>
      <c r="J51" s="247"/>
      <c r="K51" s="247"/>
      <c r="L51" s="248"/>
      <c r="M51" s="108" t="e">
        <f>SUM(M48:M50)</f>
        <v>#VALUE!</v>
      </c>
      <c r="N51" s="16"/>
    </row>
    <row r="52" spans="1:14" ht="7.5" customHeight="1" thickTop="1">
      <c r="A52" s="5"/>
      <c r="B52" s="34"/>
      <c r="C52" s="29"/>
      <c r="D52" s="29"/>
      <c r="E52" s="29"/>
      <c r="F52" s="29"/>
      <c r="G52" s="29"/>
      <c r="H52" s="29"/>
      <c r="I52" s="29"/>
      <c r="J52" s="29"/>
      <c r="K52" s="29"/>
      <c r="L52" s="25"/>
      <c r="M52" s="25"/>
      <c r="N52" s="14"/>
    </row>
    <row r="53" spans="1:14" ht="15.75">
      <c r="A53" s="5"/>
      <c r="B53" s="28" t="s">
        <v>1669</v>
      </c>
      <c r="C53" s="25"/>
      <c r="D53" s="29"/>
      <c r="E53" s="29"/>
      <c r="F53" s="29"/>
      <c r="G53" s="29"/>
      <c r="H53" s="29"/>
      <c r="I53" s="25"/>
      <c r="J53" s="25"/>
      <c r="K53" s="29"/>
      <c r="L53" s="29"/>
      <c r="M53" s="25"/>
      <c r="N53" s="14"/>
    </row>
    <row r="54" spans="1:14" ht="6.75" customHeight="1">
      <c r="A54" s="5"/>
      <c r="B54" s="28"/>
      <c r="C54" s="25"/>
      <c r="D54" s="29"/>
      <c r="E54" s="29"/>
      <c r="F54" s="29"/>
      <c r="G54" s="29"/>
      <c r="H54" s="29"/>
      <c r="I54" s="30"/>
      <c r="J54" s="30"/>
      <c r="K54" s="29"/>
      <c r="L54" s="29"/>
      <c r="M54" s="25"/>
      <c r="N54" s="14"/>
    </row>
    <row r="55" spans="1:17" ht="15.75">
      <c r="A55" s="18"/>
      <c r="B55" s="236" t="s">
        <v>1602</v>
      </c>
      <c r="C55" s="241"/>
      <c r="D55" s="241"/>
      <c r="E55" s="241"/>
      <c r="F55" s="241"/>
      <c r="G55" s="241"/>
      <c r="H55" s="241"/>
      <c r="I55" s="237"/>
      <c r="J55" s="236" t="s">
        <v>64</v>
      </c>
      <c r="K55" s="237"/>
      <c r="L55" s="236" t="s">
        <v>63</v>
      </c>
      <c r="M55" s="237"/>
      <c r="N55" s="14"/>
      <c r="Q55" s="82"/>
    </row>
    <row r="56" spans="1:17" ht="16.5">
      <c r="A56" s="5"/>
      <c r="B56" s="238"/>
      <c r="C56" s="240"/>
      <c r="D56" s="240"/>
      <c r="E56" s="240"/>
      <c r="F56" s="240"/>
      <c r="G56" s="240"/>
      <c r="H56" s="240"/>
      <c r="I56" s="239"/>
      <c r="J56" s="238"/>
      <c r="K56" s="239"/>
      <c r="L56" s="231"/>
      <c r="M56" s="232"/>
      <c r="N56" s="14"/>
      <c r="Q56" s="82"/>
    </row>
    <row r="57" spans="1:17" ht="5.25" customHeight="1">
      <c r="A57" s="5"/>
      <c r="B57" s="138"/>
      <c r="C57" s="138"/>
      <c r="D57" s="138"/>
      <c r="E57" s="138"/>
      <c r="F57" s="138"/>
      <c r="G57" s="138"/>
      <c r="H57" s="138"/>
      <c r="I57" s="251"/>
      <c r="J57" s="251"/>
      <c r="K57" s="251"/>
      <c r="L57" s="251"/>
      <c r="M57" s="251"/>
      <c r="N57" s="14"/>
      <c r="Q57" s="82"/>
    </row>
    <row r="58" spans="1:17" ht="15.75" customHeight="1">
      <c r="A58" s="5"/>
      <c r="B58" s="29"/>
      <c r="C58" s="29"/>
      <c r="D58" s="29"/>
      <c r="E58" s="29"/>
      <c r="F58" s="29"/>
      <c r="G58" s="29"/>
      <c r="H58" s="29"/>
      <c r="I58" s="195"/>
      <c r="J58" s="195"/>
      <c r="K58" s="195"/>
      <c r="L58" s="195"/>
      <c r="M58" s="195"/>
      <c r="N58" s="14"/>
      <c r="Q58" s="137"/>
    </row>
    <row r="59" spans="1:14" ht="15.75">
      <c r="A59" s="5"/>
      <c r="B59" s="29" t="s">
        <v>27</v>
      </c>
      <c r="C59" s="233"/>
      <c r="D59" s="234"/>
      <c r="E59" s="235"/>
      <c r="F59" s="36"/>
      <c r="G59" s="25"/>
      <c r="H59" s="29" t="s">
        <v>28</v>
      </c>
      <c r="I59" s="195"/>
      <c r="J59" s="195"/>
      <c r="K59" s="195"/>
      <c r="L59" s="195"/>
      <c r="M59" s="195"/>
      <c r="N59" s="14"/>
    </row>
    <row r="60" spans="1:14" ht="5.25" customHeight="1">
      <c r="A60" s="164"/>
      <c r="B60" s="165"/>
      <c r="C60" s="166"/>
      <c r="D60" s="166"/>
      <c r="E60" s="166"/>
      <c r="F60" s="165"/>
      <c r="G60" s="165"/>
      <c r="H60" s="165"/>
      <c r="I60" s="167"/>
      <c r="J60" s="167"/>
      <c r="K60" s="167"/>
      <c r="L60" s="167"/>
      <c r="M60" s="167"/>
      <c r="N60" s="168"/>
    </row>
    <row r="61" spans="1:14" s="1" customFormat="1" ht="11.25" customHeight="1">
      <c r="A61" s="311" t="s">
        <v>1674</v>
      </c>
      <c r="B61" s="311"/>
      <c r="C61" s="311"/>
      <c r="D61" s="311"/>
      <c r="E61" s="311"/>
      <c r="F61" s="311"/>
      <c r="G61" s="311"/>
      <c r="H61" s="311"/>
      <c r="I61" s="311"/>
      <c r="J61" s="311"/>
      <c r="K61" s="311"/>
      <c r="L61" s="311"/>
      <c r="M61" s="311"/>
      <c r="N61" s="311"/>
    </row>
    <row r="62" spans="1:14" s="37" customFormat="1" ht="15.75" customHeight="1">
      <c r="A62" s="315" t="s">
        <v>1673</v>
      </c>
      <c r="B62" s="315"/>
      <c r="C62" s="315"/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</row>
    <row r="63" spans="1:14" s="37" customFormat="1" ht="11.25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</row>
    <row r="64" spans="1:14" ht="15.75" customHeight="1">
      <c r="A64" s="11"/>
      <c r="B64" s="50" t="s">
        <v>1624</v>
      </c>
      <c r="C64" s="51"/>
      <c r="D64" s="51"/>
      <c r="E64" s="51"/>
      <c r="F64" s="51"/>
      <c r="G64" s="51"/>
      <c r="H64" s="51"/>
      <c r="I64" s="51"/>
      <c r="J64" s="150"/>
      <c r="K64" s="51"/>
      <c r="L64" s="51"/>
      <c r="M64" s="51"/>
      <c r="N64" s="52"/>
    </row>
    <row r="65" spans="1:14" ht="5.25" customHeight="1">
      <c r="A65" s="5"/>
      <c r="B65" s="19"/>
      <c r="C65" s="25"/>
      <c r="D65" s="25"/>
      <c r="E65" s="25"/>
      <c r="F65" s="25"/>
      <c r="G65" s="25"/>
      <c r="H65" s="25"/>
      <c r="I65" s="25"/>
      <c r="J65" s="157"/>
      <c r="K65" s="157"/>
      <c r="L65" s="157"/>
      <c r="M65" s="157"/>
      <c r="N65" s="14"/>
    </row>
    <row r="66" spans="1:14" ht="15.75" customHeight="1">
      <c r="A66" s="5"/>
      <c r="B66" s="19" t="s">
        <v>29</v>
      </c>
      <c r="C66" s="25"/>
      <c r="D66" s="25"/>
      <c r="E66" s="25"/>
      <c r="F66" s="25"/>
      <c r="G66" s="25"/>
      <c r="H66" s="25"/>
      <c r="I66" s="25"/>
      <c r="J66" s="158"/>
      <c r="K66" s="158"/>
      <c r="L66" s="158"/>
      <c r="M66" s="158"/>
      <c r="N66" s="14"/>
    </row>
    <row r="67" spans="1:14" ht="15.75" customHeight="1">
      <c r="A67" s="5"/>
      <c r="B67" s="25"/>
      <c r="C67" s="25"/>
      <c r="D67" s="25"/>
      <c r="E67" s="25"/>
      <c r="F67" s="25"/>
      <c r="G67" s="25"/>
      <c r="H67" s="25"/>
      <c r="I67" s="25"/>
      <c r="J67" s="195"/>
      <c r="K67" s="195"/>
      <c r="L67" s="195"/>
      <c r="M67" s="195"/>
      <c r="N67" s="14"/>
    </row>
    <row r="68" spans="1:14" ht="15.75" customHeight="1">
      <c r="A68" s="5"/>
      <c r="B68" s="29" t="s">
        <v>27</v>
      </c>
      <c r="C68" s="318"/>
      <c r="D68" s="319"/>
      <c r="E68" s="320"/>
      <c r="F68" s="220" t="s">
        <v>31</v>
      </c>
      <c r="G68" s="221"/>
      <c r="H68" s="221"/>
      <c r="I68" s="221"/>
      <c r="J68" s="322"/>
      <c r="K68" s="322"/>
      <c r="L68" s="322"/>
      <c r="M68" s="322"/>
      <c r="N68" s="14"/>
    </row>
    <row r="69" spans="1:14" ht="5.25" customHeight="1">
      <c r="A69" s="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15"/>
    </row>
    <row r="71" spans="1:14" ht="16.5" customHeight="1">
      <c r="A71" s="11"/>
      <c r="B71" s="50" t="s">
        <v>1675</v>
      </c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2"/>
    </row>
    <row r="72" spans="1:14" ht="5.25" customHeight="1">
      <c r="A72" s="5"/>
      <c r="B72" s="19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14"/>
    </row>
    <row r="73" spans="1:14" ht="15.75" customHeight="1">
      <c r="A73" s="5"/>
      <c r="B73" s="19" t="s">
        <v>30</v>
      </c>
      <c r="C73" s="25"/>
      <c r="D73" s="25"/>
      <c r="E73" s="25"/>
      <c r="F73" s="25"/>
      <c r="G73" s="25"/>
      <c r="H73" s="25"/>
      <c r="I73" s="25"/>
      <c r="J73" s="139"/>
      <c r="K73" s="139"/>
      <c r="L73" s="139"/>
      <c r="M73" s="139"/>
      <c r="N73" s="14"/>
    </row>
    <row r="74" spans="1:14" ht="15.75">
      <c r="A74" s="5"/>
      <c r="B74" s="25"/>
      <c r="C74" s="25"/>
      <c r="D74" s="25"/>
      <c r="E74" s="25"/>
      <c r="F74" s="25"/>
      <c r="G74" s="25"/>
      <c r="H74" s="25"/>
      <c r="I74" s="25"/>
      <c r="J74" s="195"/>
      <c r="K74" s="195"/>
      <c r="L74" s="195"/>
      <c r="M74" s="195"/>
      <c r="N74" s="14"/>
    </row>
    <row r="75" spans="1:14" ht="16.5">
      <c r="A75" s="5"/>
      <c r="B75" s="29" t="s">
        <v>27</v>
      </c>
      <c r="C75" s="318"/>
      <c r="D75" s="319"/>
      <c r="E75" s="320"/>
      <c r="F75" s="220" t="s">
        <v>31</v>
      </c>
      <c r="G75" s="221"/>
      <c r="H75" s="221"/>
      <c r="I75" s="221"/>
      <c r="J75" s="322"/>
      <c r="K75" s="322"/>
      <c r="L75" s="322"/>
      <c r="M75" s="322"/>
      <c r="N75" s="14"/>
    </row>
    <row r="76" spans="1:14" ht="5.25" customHeight="1">
      <c r="A76" s="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15"/>
    </row>
    <row r="77" spans="2:15" ht="15"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1:15" ht="15.75">
      <c r="A78" s="11"/>
      <c r="B78" s="50" t="s">
        <v>1676</v>
      </c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2"/>
      <c r="O78" s="37"/>
    </row>
    <row r="79" spans="1:15" ht="5.25" customHeight="1">
      <c r="A79" s="5"/>
      <c r="B79" s="19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14"/>
      <c r="O79" s="37"/>
    </row>
    <row r="80" spans="1:15" ht="15.75">
      <c r="A80" s="5"/>
      <c r="B80" s="19" t="s">
        <v>35</v>
      </c>
      <c r="C80" s="25"/>
      <c r="D80" s="25"/>
      <c r="E80" s="25"/>
      <c r="F80" s="25"/>
      <c r="G80" s="25"/>
      <c r="H80" s="25"/>
      <c r="I80" s="25"/>
      <c r="J80" s="140"/>
      <c r="K80" s="140"/>
      <c r="L80" s="140"/>
      <c r="M80" s="140"/>
      <c r="N80" s="14"/>
      <c r="O80" s="37"/>
    </row>
    <row r="81" spans="1:15" ht="15.75">
      <c r="A81" s="5"/>
      <c r="B81" s="25"/>
      <c r="C81" s="25"/>
      <c r="D81" s="25"/>
      <c r="E81" s="25"/>
      <c r="F81" s="25"/>
      <c r="G81" s="25"/>
      <c r="H81" s="25"/>
      <c r="I81" s="25"/>
      <c r="J81" s="195"/>
      <c r="K81" s="195"/>
      <c r="L81" s="195"/>
      <c r="M81" s="195"/>
      <c r="N81" s="14"/>
      <c r="O81" s="37"/>
    </row>
    <row r="82" spans="1:15" ht="16.5">
      <c r="A82" s="5"/>
      <c r="B82" s="29" t="s">
        <v>27</v>
      </c>
      <c r="C82" s="318"/>
      <c r="D82" s="319"/>
      <c r="E82" s="320"/>
      <c r="F82" s="220" t="s">
        <v>31</v>
      </c>
      <c r="G82" s="221"/>
      <c r="H82" s="221"/>
      <c r="I82" s="221"/>
      <c r="J82" s="322"/>
      <c r="K82" s="322"/>
      <c r="L82" s="322"/>
      <c r="M82" s="322"/>
      <c r="N82" s="14"/>
      <c r="O82" s="37"/>
    </row>
    <row r="83" spans="1:15" ht="5.25" customHeight="1">
      <c r="A83" s="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15"/>
      <c r="O83" s="37"/>
    </row>
    <row r="84" spans="1:15" ht="16.5">
      <c r="A84" s="37"/>
      <c r="B84" s="321"/>
      <c r="C84" s="321"/>
      <c r="D84" s="321"/>
      <c r="E84" s="321"/>
      <c r="F84" s="321"/>
      <c r="G84" s="321"/>
      <c r="H84" s="321"/>
      <c r="I84" s="321"/>
      <c r="J84" s="321"/>
      <c r="K84" s="321"/>
      <c r="L84" s="321"/>
      <c r="M84" s="321"/>
      <c r="N84" s="38"/>
      <c r="O84" s="37"/>
    </row>
    <row r="85" spans="1:15" ht="15.75">
      <c r="A85" s="11"/>
      <c r="B85" s="50" t="s">
        <v>1621</v>
      </c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2"/>
      <c r="O85" s="37"/>
    </row>
    <row r="86" spans="1:15" ht="5.25" customHeight="1">
      <c r="A86" s="59"/>
      <c r="B86" s="4"/>
      <c r="C86" s="323"/>
      <c r="D86" s="323"/>
      <c r="E86" s="323"/>
      <c r="F86" s="323"/>
      <c r="G86" s="323"/>
      <c r="H86" s="323"/>
      <c r="I86" s="323"/>
      <c r="J86" s="323"/>
      <c r="K86" s="323"/>
      <c r="L86" s="323"/>
      <c r="M86" s="323"/>
      <c r="N86" s="60"/>
      <c r="O86" s="37"/>
    </row>
    <row r="87" spans="1:17" ht="16.5">
      <c r="A87" s="61"/>
      <c r="B87" s="62" t="s">
        <v>39</v>
      </c>
      <c r="C87" s="62"/>
      <c r="D87" s="62"/>
      <c r="E87" s="62"/>
      <c r="F87" s="4"/>
      <c r="G87" s="4"/>
      <c r="H87" s="4"/>
      <c r="I87" s="63"/>
      <c r="J87" s="290" t="s">
        <v>40</v>
      </c>
      <c r="K87" s="290"/>
      <c r="L87" s="291"/>
      <c r="M87" s="105">
        <f>M42</f>
        <v>8.52</v>
      </c>
      <c r="N87" s="14"/>
      <c r="O87" s="37"/>
      <c r="P87" s="1"/>
      <c r="Q87" s="82"/>
    </row>
    <row r="88" spans="1:17" ht="16.5">
      <c r="A88" s="61"/>
      <c r="B88" s="294" t="s">
        <v>36</v>
      </c>
      <c r="C88" s="294"/>
      <c r="D88" s="294"/>
      <c r="E88" s="104"/>
      <c r="F88" s="64"/>
      <c r="G88" s="64"/>
      <c r="H88" s="64"/>
      <c r="I88" s="65"/>
      <c r="J88" s="65"/>
      <c r="K88" s="65"/>
      <c r="L88" s="65"/>
      <c r="M88" s="65"/>
      <c r="N88" s="14"/>
      <c r="P88" s="1"/>
      <c r="Q88" s="87"/>
    </row>
    <row r="89" spans="1:17" ht="16.5">
      <c r="A89" s="5"/>
      <c r="B89" s="65"/>
      <c r="C89" s="65"/>
      <c r="D89" s="65"/>
      <c r="E89" s="65"/>
      <c r="F89" s="65"/>
      <c r="G89" s="65"/>
      <c r="H89" s="65"/>
      <c r="I89" s="65"/>
      <c r="J89" s="295" t="s">
        <v>46</v>
      </c>
      <c r="K89" s="295"/>
      <c r="L89" s="295"/>
      <c r="M89" s="65"/>
      <c r="N89" s="14"/>
      <c r="P89" s="1"/>
      <c r="Q89" s="87"/>
    </row>
    <row r="90" spans="1:17" ht="16.5">
      <c r="A90" s="5"/>
      <c r="B90" s="65" t="s">
        <v>1620</v>
      </c>
      <c r="C90" s="66"/>
      <c r="D90" s="84"/>
      <c r="E90" s="78" t="s">
        <v>56</v>
      </c>
      <c r="F90" s="284">
        <f>D90*(20%*E88)</f>
        <v>0</v>
      </c>
      <c r="G90" s="285"/>
      <c r="H90" s="286"/>
      <c r="I90" s="65"/>
      <c r="J90" s="68" t="s">
        <v>26</v>
      </c>
      <c r="K90" s="65"/>
      <c r="L90" s="65" t="s">
        <v>33</v>
      </c>
      <c r="M90" s="65"/>
      <c r="N90" s="14"/>
      <c r="Q90" s="87"/>
    </row>
    <row r="91" spans="1:14" ht="5.25" customHeight="1">
      <c r="A91" s="5"/>
      <c r="B91" s="65"/>
      <c r="C91" s="66"/>
      <c r="D91" s="83"/>
      <c r="E91" s="4"/>
      <c r="F91" s="106"/>
      <c r="G91" s="106"/>
      <c r="H91" s="106"/>
      <c r="I91" s="65"/>
      <c r="J91" s="65"/>
      <c r="K91" s="65"/>
      <c r="L91" s="65"/>
      <c r="M91" s="65"/>
      <c r="N91" s="14"/>
    </row>
    <row r="92" spans="1:14" ht="16.5">
      <c r="A92" s="5"/>
      <c r="B92" s="65" t="s">
        <v>1619</v>
      </c>
      <c r="C92" s="66"/>
      <c r="D92" s="85"/>
      <c r="E92" s="78" t="s">
        <v>56</v>
      </c>
      <c r="F92" s="284">
        <f>D92*(40%*E88)</f>
        <v>0</v>
      </c>
      <c r="G92" s="287"/>
      <c r="H92" s="288"/>
      <c r="I92" s="65"/>
      <c r="J92" s="65" t="s">
        <v>45</v>
      </c>
      <c r="K92" s="65"/>
      <c r="L92" s="104"/>
      <c r="M92" s="65"/>
      <c r="N92" s="14"/>
    </row>
    <row r="93" spans="1:14" ht="5.25" customHeight="1">
      <c r="A93" s="5"/>
      <c r="B93" s="65"/>
      <c r="C93" s="66"/>
      <c r="D93" s="83"/>
      <c r="E93" s="67"/>
      <c r="F93" s="106"/>
      <c r="G93" s="106"/>
      <c r="H93" s="106"/>
      <c r="I93" s="65"/>
      <c r="J93" s="65"/>
      <c r="K93" s="65"/>
      <c r="L93" s="65"/>
      <c r="M93" s="65"/>
      <c r="N93" s="14"/>
    </row>
    <row r="94" spans="1:14" ht="16.5">
      <c r="A94" s="5"/>
      <c r="B94" s="65" t="s">
        <v>1618</v>
      </c>
      <c r="C94" s="66"/>
      <c r="D94" s="85"/>
      <c r="E94" s="78" t="s">
        <v>56</v>
      </c>
      <c r="F94" s="284">
        <f>D94*(70%*E88)</f>
        <v>0</v>
      </c>
      <c r="G94" s="287"/>
      <c r="H94" s="288"/>
      <c r="I94" s="65"/>
      <c r="J94" s="69" t="s">
        <v>47</v>
      </c>
      <c r="K94" s="65"/>
      <c r="L94" s="65"/>
      <c r="M94" s="65"/>
      <c r="N94" s="14"/>
    </row>
    <row r="95" spans="1:14" ht="5.25" customHeight="1">
      <c r="A95" s="5"/>
      <c r="B95" s="65"/>
      <c r="C95" s="66"/>
      <c r="D95" s="83"/>
      <c r="E95" s="4"/>
      <c r="F95" s="106"/>
      <c r="G95" s="106"/>
      <c r="H95" s="106"/>
      <c r="I95" s="65"/>
      <c r="J95" s="65"/>
      <c r="K95" s="65"/>
      <c r="L95" s="65"/>
      <c r="M95" s="65"/>
      <c r="N95" s="14"/>
    </row>
    <row r="96" spans="1:14" ht="16.5">
      <c r="A96" s="5"/>
      <c r="B96" s="65" t="s">
        <v>37</v>
      </c>
      <c r="C96" s="66"/>
      <c r="D96" s="85"/>
      <c r="E96" s="78" t="s">
        <v>56</v>
      </c>
      <c r="F96" s="284">
        <f>E88*D96</f>
        <v>0</v>
      </c>
      <c r="G96" s="287"/>
      <c r="H96" s="288"/>
      <c r="I96" s="112" t="s">
        <v>1628</v>
      </c>
      <c r="J96" s="282" t="str">
        <f>B48</f>
        <v>almoços</v>
      </c>
      <c r="K96" s="283"/>
      <c r="L96" s="112" t="s">
        <v>38</v>
      </c>
      <c r="M96" s="130" t="e">
        <f>M48</f>
        <v>#VALUE!</v>
      </c>
      <c r="N96" s="14"/>
    </row>
    <row r="97" spans="1:14" ht="7.5" customHeight="1">
      <c r="A97" s="5"/>
      <c r="B97" s="65"/>
      <c r="C97" s="65"/>
      <c r="D97" s="65"/>
      <c r="E97" s="71"/>
      <c r="F97" s="65"/>
      <c r="G97" s="65"/>
      <c r="H97" s="65"/>
      <c r="I97" s="65"/>
      <c r="J97" s="297"/>
      <c r="K97" s="297"/>
      <c r="L97" s="68"/>
      <c r="M97" s="115"/>
      <c r="N97" s="14"/>
    </row>
    <row r="98" spans="1:14" ht="16.5">
      <c r="A98" s="5"/>
      <c r="B98" s="194" t="s">
        <v>1672</v>
      </c>
      <c r="C98" s="194"/>
      <c r="D98" s="194"/>
      <c r="E98" s="194"/>
      <c r="F98" s="191">
        <f>SUM(F90,F92,F94,F96)</f>
        <v>0</v>
      </c>
      <c r="G98" s="192"/>
      <c r="H98" s="193"/>
      <c r="I98" s="112" t="s">
        <v>51</v>
      </c>
      <c r="J98" s="292" t="str">
        <f>B49</f>
        <v>Jantares</v>
      </c>
      <c r="K98" s="293"/>
      <c r="L98" s="68" t="s">
        <v>38</v>
      </c>
      <c r="M98" s="130" t="e">
        <f>M49</f>
        <v>#VALUE!</v>
      </c>
      <c r="N98" s="14"/>
    </row>
    <row r="99" spans="1:14" ht="7.5" customHeight="1">
      <c r="A99" s="5"/>
      <c r="B99" s="65"/>
      <c r="C99" s="65"/>
      <c r="D99" s="65"/>
      <c r="E99" s="65"/>
      <c r="F99" s="65"/>
      <c r="G99" s="65"/>
      <c r="H99" s="65"/>
      <c r="I99" s="65"/>
      <c r="J99" s="116"/>
      <c r="K99" s="116"/>
      <c r="L99" s="65"/>
      <c r="M99" s="113"/>
      <c r="N99" s="14"/>
    </row>
    <row r="100" spans="1:14" ht="16.5">
      <c r="A100" s="5"/>
      <c r="B100" s="295" t="s">
        <v>41</v>
      </c>
      <c r="C100" s="295"/>
      <c r="D100" s="295"/>
      <c r="E100" s="295"/>
      <c r="F100" s="295"/>
      <c r="G100" s="65"/>
      <c r="H100" s="65"/>
      <c r="I100" s="112" t="s">
        <v>1629</v>
      </c>
      <c r="J100" s="292" t="str">
        <f>B50</f>
        <v> </v>
      </c>
      <c r="K100" s="293"/>
      <c r="L100" s="112" t="s">
        <v>38</v>
      </c>
      <c r="M100" s="130">
        <f>M50</f>
        <v>0</v>
      </c>
      <c r="N100" s="14"/>
    </row>
    <row r="101" spans="1:14" ht="16.5">
      <c r="A101" s="5"/>
      <c r="B101" s="65" t="s">
        <v>1677</v>
      </c>
      <c r="C101" s="149"/>
      <c r="D101" s="65" t="s">
        <v>42</v>
      </c>
      <c r="E101" s="70" t="s">
        <v>57</v>
      </c>
      <c r="F101" s="284">
        <f>C101*4.77</f>
        <v>0</v>
      </c>
      <c r="G101" s="285"/>
      <c r="H101" s="286"/>
      <c r="I101" s="156"/>
      <c r="J101" s="296"/>
      <c r="K101" s="296"/>
      <c r="L101" s="65"/>
      <c r="M101" s="65"/>
      <c r="N101" s="14"/>
    </row>
    <row r="102" spans="1:14" ht="15.75" customHeight="1">
      <c r="A102" s="5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146" t="s">
        <v>1671</v>
      </c>
      <c r="M102" s="147" t="e">
        <f>SUM(M96,M98,M100)</f>
        <v>#VALUE!</v>
      </c>
      <c r="N102" s="14"/>
    </row>
    <row r="103" spans="1:14" ht="7.5" customHeight="1">
      <c r="A103" s="5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14"/>
    </row>
    <row r="104" spans="1:15" ht="16.5">
      <c r="A104" s="5"/>
      <c r="B104" s="69" t="s">
        <v>43</v>
      </c>
      <c r="C104" s="65"/>
      <c r="D104" s="65"/>
      <c r="E104" s="65"/>
      <c r="F104" s="289"/>
      <c r="G104" s="289"/>
      <c r="H104" s="63"/>
      <c r="I104" s="63"/>
      <c r="J104" s="80" t="s">
        <v>60</v>
      </c>
      <c r="K104" s="63"/>
      <c r="L104" s="63"/>
      <c r="M104" s="63"/>
      <c r="N104" s="72"/>
      <c r="O104" s="53"/>
    </row>
    <row r="105" spans="1:15" ht="16.5">
      <c r="A105" s="5"/>
      <c r="B105" s="65" t="s">
        <v>26</v>
      </c>
      <c r="C105" s="289" t="s">
        <v>33</v>
      </c>
      <c r="D105" s="289"/>
      <c r="E105" s="63"/>
      <c r="F105" s="71"/>
      <c r="G105" s="71"/>
      <c r="H105" s="63"/>
      <c r="I105" s="63"/>
      <c r="J105" s="81" t="s">
        <v>26</v>
      </c>
      <c r="K105" s="63" t="s">
        <v>33</v>
      </c>
      <c r="L105" s="63"/>
      <c r="M105" s="63"/>
      <c r="N105" s="72"/>
      <c r="O105" s="53"/>
    </row>
    <row r="106" spans="1:14" ht="16.5">
      <c r="A106" s="5"/>
      <c r="B106" s="309" t="s">
        <v>52</v>
      </c>
      <c r="C106" s="309"/>
      <c r="D106" s="310"/>
      <c r="E106" s="306"/>
      <c r="F106" s="307"/>
      <c r="G106" s="308"/>
      <c r="H106" s="63"/>
      <c r="I106" s="63"/>
      <c r="J106" s="65" t="s">
        <v>44</v>
      </c>
      <c r="K106" s="63"/>
      <c r="L106" s="268"/>
      <c r="M106" s="308"/>
      <c r="N106" s="14"/>
    </row>
    <row r="107" spans="1:14" ht="7.5" customHeight="1">
      <c r="A107" s="5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14"/>
    </row>
    <row r="108" spans="1:14" ht="16.5">
      <c r="A108" s="73"/>
      <c r="B108" s="295" t="s">
        <v>1631</v>
      </c>
      <c r="C108" s="295"/>
      <c r="D108" s="75"/>
      <c r="E108" s="303">
        <f>F98-(F101+E106)</f>
        <v>0</v>
      </c>
      <c r="F108" s="304"/>
      <c r="G108" s="305"/>
      <c r="H108" s="65"/>
      <c r="I108" s="65"/>
      <c r="J108" s="69" t="s">
        <v>53</v>
      </c>
      <c r="K108" s="65"/>
      <c r="L108" s="303" t="e">
        <f>(M87-L92)+(M102-L106)</f>
        <v>#VALUE!</v>
      </c>
      <c r="M108" s="305"/>
      <c r="N108" s="14"/>
    </row>
    <row r="109" spans="1:14" ht="15" customHeight="1">
      <c r="A109" s="6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15"/>
    </row>
    <row r="110" spans="1:14" ht="5.25" customHeight="1">
      <c r="A110" s="9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60"/>
    </row>
    <row r="111" spans="1:14" ht="15" customHeight="1">
      <c r="A111" s="5"/>
      <c r="B111" s="77"/>
      <c r="C111" s="77"/>
      <c r="D111" s="77"/>
      <c r="E111" s="301" t="s">
        <v>54</v>
      </c>
      <c r="F111" s="301"/>
      <c r="G111" s="301"/>
      <c r="H111" s="302"/>
      <c r="I111" s="299" t="e">
        <f>E108+L108+I31</f>
        <v>#VALUE!</v>
      </c>
      <c r="J111" s="300"/>
      <c r="K111" s="77"/>
      <c r="L111" s="77"/>
      <c r="M111" s="77"/>
      <c r="N111" s="14"/>
    </row>
    <row r="112" spans="1:14" ht="6.75" customHeight="1">
      <c r="A112" s="6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15"/>
    </row>
    <row r="113" spans="1:14" ht="12.75" customHeight="1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</row>
    <row r="114" spans="1:14" ht="15.75">
      <c r="A114" s="54"/>
      <c r="B114" s="316" t="s">
        <v>50</v>
      </c>
      <c r="C114" s="316"/>
      <c r="D114" s="316"/>
      <c r="E114" s="316"/>
      <c r="F114" s="316"/>
      <c r="G114" s="316"/>
      <c r="H114" s="55"/>
      <c r="I114" s="316" t="s">
        <v>49</v>
      </c>
      <c r="J114" s="316"/>
      <c r="K114" s="316"/>
      <c r="L114" s="316"/>
      <c r="M114" s="316"/>
      <c r="N114" s="317"/>
    </row>
    <row r="115" spans="1:14" ht="15">
      <c r="A115" s="56"/>
      <c r="B115" s="1"/>
      <c r="C115" s="257"/>
      <c r="D115" s="257"/>
      <c r="E115" s="257"/>
      <c r="F115" s="1"/>
      <c r="G115" s="1"/>
      <c r="H115" s="1"/>
      <c r="I115" s="1"/>
      <c r="J115" s="257"/>
      <c r="K115" s="257"/>
      <c r="L115" s="257"/>
      <c r="M115" s="1"/>
      <c r="N115" s="57"/>
    </row>
    <row r="116" spans="1:14" ht="15">
      <c r="A116" s="56"/>
      <c r="B116" s="1"/>
      <c r="C116" s="258"/>
      <c r="D116" s="258"/>
      <c r="E116" s="258"/>
      <c r="F116" s="1"/>
      <c r="G116" s="1"/>
      <c r="H116" s="1"/>
      <c r="I116" s="1"/>
      <c r="J116" s="258"/>
      <c r="K116" s="258"/>
      <c r="L116" s="258"/>
      <c r="M116" s="1"/>
      <c r="N116" s="57"/>
    </row>
    <row r="117" spans="1:14" ht="15">
      <c r="A117" s="56"/>
      <c r="B117" s="1"/>
      <c r="C117" s="298" t="s">
        <v>48</v>
      </c>
      <c r="D117" s="298"/>
      <c r="E117" s="298"/>
      <c r="F117" s="1"/>
      <c r="G117" s="1"/>
      <c r="H117" s="1"/>
      <c r="I117" s="1"/>
      <c r="J117" s="298" t="s">
        <v>48</v>
      </c>
      <c r="K117" s="298"/>
      <c r="L117" s="298"/>
      <c r="M117" s="1"/>
      <c r="N117" s="57"/>
    </row>
    <row r="118" spans="1:14" ht="15.75" customHeight="1">
      <c r="A118" s="56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57"/>
    </row>
    <row r="119" spans="1:14" ht="15">
      <c r="A119" s="56"/>
      <c r="B119" s="1"/>
      <c r="C119" s="58" t="s">
        <v>27</v>
      </c>
      <c r="D119" s="281"/>
      <c r="E119" s="281"/>
      <c r="F119" s="1"/>
      <c r="G119" s="1"/>
      <c r="H119" s="1"/>
      <c r="I119" s="1"/>
      <c r="J119" s="58" t="s">
        <v>27</v>
      </c>
      <c r="K119" s="281"/>
      <c r="L119" s="281"/>
      <c r="M119" s="1"/>
      <c r="N119" s="57"/>
    </row>
    <row r="120" spans="1:14" ht="5.25" customHeight="1">
      <c r="A120" s="159"/>
      <c r="B120" s="160"/>
      <c r="C120" s="161"/>
      <c r="D120" s="162"/>
      <c r="E120" s="162"/>
      <c r="F120" s="160"/>
      <c r="G120" s="160"/>
      <c r="H120" s="160"/>
      <c r="I120" s="160"/>
      <c r="J120" s="161"/>
      <c r="K120" s="162"/>
      <c r="L120" s="162"/>
      <c r="M120" s="160"/>
      <c r="N120" s="163"/>
    </row>
    <row r="121" spans="1:14" ht="11.25" customHeight="1">
      <c r="A121" s="312" t="s">
        <v>1674</v>
      </c>
      <c r="B121" s="312"/>
      <c r="C121" s="312"/>
      <c r="D121" s="312"/>
      <c r="E121" s="312"/>
      <c r="F121" s="312"/>
      <c r="G121" s="312"/>
      <c r="H121" s="312"/>
      <c r="I121" s="312"/>
      <c r="J121" s="312"/>
      <c r="K121" s="312"/>
      <c r="L121" s="312"/>
      <c r="M121" s="312"/>
      <c r="N121" s="312"/>
    </row>
  </sheetData>
  <sheetProtection sheet="1" objects="1" scenarios="1"/>
  <mergeCells count="119">
    <mergeCell ref="A61:N61"/>
    <mergeCell ref="A121:N121"/>
    <mergeCell ref="J47:K47"/>
    <mergeCell ref="J41:K41"/>
    <mergeCell ref="A62:N62"/>
    <mergeCell ref="I114:N114"/>
    <mergeCell ref="C68:E68"/>
    <mergeCell ref="B84:M84"/>
    <mergeCell ref="C75:E75"/>
    <mergeCell ref="C82:E82"/>
    <mergeCell ref="F68:I68"/>
    <mergeCell ref="F75:I75"/>
    <mergeCell ref="J74:M75"/>
    <mergeCell ref="J67:M68"/>
    <mergeCell ref="J81:M82"/>
    <mergeCell ref="B114:G114"/>
    <mergeCell ref="C86:E86"/>
    <mergeCell ref="I86:M86"/>
    <mergeCell ref="F86:H86"/>
    <mergeCell ref="B108:C108"/>
    <mergeCell ref="B100:F100"/>
    <mergeCell ref="F101:H101"/>
    <mergeCell ref="L106:M106"/>
    <mergeCell ref="K119:L119"/>
    <mergeCell ref="D119:E119"/>
    <mergeCell ref="J96:K96"/>
    <mergeCell ref="F90:H90"/>
    <mergeCell ref="F92:H92"/>
    <mergeCell ref="F94:H94"/>
    <mergeCell ref="F96:H96"/>
    <mergeCell ref="C105:D105"/>
    <mergeCell ref="J87:L87"/>
    <mergeCell ref="J100:K100"/>
    <mergeCell ref="B88:D88"/>
    <mergeCell ref="J89:L89"/>
    <mergeCell ref="J101:K101"/>
    <mergeCell ref="J97:K97"/>
    <mergeCell ref="C117:E117"/>
    <mergeCell ref="J98:K98"/>
    <mergeCell ref="I111:J111"/>
    <mergeCell ref="E111:H111"/>
    <mergeCell ref="E108:G108"/>
    <mergeCell ref="J117:L117"/>
    <mergeCell ref="L108:M108"/>
    <mergeCell ref="F104:G104"/>
    <mergeCell ref="E106:G106"/>
    <mergeCell ref="B106:D106"/>
    <mergeCell ref="C115:E116"/>
    <mergeCell ref="J115:L116"/>
    <mergeCell ref="B50:G50"/>
    <mergeCell ref="A1:N1"/>
    <mergeCell ref="C7:M7"/>
    <mergeCell ref="F9:H9"/>
    <mergeCell ref="M3:N3"/>
    <mergeCell ref="C9:D9"/>
    <mergeCell ref="J9:K9"/>
    <mergeCell ref="I31:K31"/>
    <mergeCell ref="L35:L36"/>
    <mergeCell ref="M35:M36"/>
    <mergeCell ref="B35:C36"/>
    <mergeCell ref="H35:K35"/>
    <mergeCell ref="H36:I36"/>
    <mergeCell ref="J36:K36"/>
    <mergeCell ref="C19:M19"/>
    <mergeCell ref="B21:E21"/>
    <mergeCell ref="F21:M21"/>
    <mergeCell ref="H41:I41"/>
    <mergeCell ref="J37:K37"/>
    <mergeCell ref="J39:K39"/>
    <mergeCell ref="J40:K40"/>
    <mergeCell ref="H39:I39"/>
    <mergeCell ref="E15:M15"/>
    <mergeCell ref="I17:J17"/>
    <mergeCell ref="F17:G17"/>
    <mergeCell ref="K29:L29"/>
    <mergeCell ref="J38:K38"/>
    <mergeCell ref="B46:G47"/>
    <mergeCell ref="L56:M56"/>
    <mergeCell ref="C59:E59"/>
    <mergeCell ref="L55:M55"/>
    <mergeCell ref="J56:K56"/>
    <mergeCell ref="J55:K55"/>
    <mergeCell ref="B56:I56"/>
    <mergeCell ref="B55:I55"/>
    <mergeCell ref="H50:I50"/>
    <mergeCell ref="J50:K50"/>
    <mergeCell ref="B48:G48"/>
    <mergeCell ref="B51:L51"/>
    <mergeCell ref="M46:M47"/>
    <mergeCell ref="L46:L47"/>
    <mergeCell ref="H40:I40"/>
    <mergeCell ref="B37:C37"/>
    <mergeCell ref="I57:M57"/>
    <mergeCell ref="H47:I47"/>
    <mergeCell ref="H46:K46"/>
    <mergeCell ref="D3:K3"/>
    <mergeCell ref="D35:G36"/>
    <mergeCell ref="C31:G31"/>
    <mergeCell ref="F98:H98"/>
    <mergeCell ref="B98:E98"/>
    <mergeCell ref="I58:M59"/>
    <mergeCell ref="H37:I37"/>
    <mergeCell ref="H38:I38"/>
    <mergeCell ref="H48:I48"/>
    <mergeCell ref="H49:I49"/>
    <mergeCell ref="J48:K48"/>
    <mergeCell ref="J49:K49"/>
    <mergeCell ref="B42:L42"/>
    <mergeCell ref="B38:C38"/>
    <mergeCell ref="B39:C39"/>
    <mergeCell ref="B40:C40"/>
    <mergeCell ref="B41:C41"/>
    <mergeCell ref="D37:G37"/>
    <mergeCell ref="D38:G38"/>
    <mergeCell ref="D39:G39"/>
    <mergeCell ref="D40:G40"/>
    <mergeCell ref="D41:G41"/>
    <mergeCell ref="B49:G49"/>
    <mergeCell ref="F82:I82"/>
  </mergeCells>
  <printOptions horizontalCentered="1" verticalCentered="1"/>
  <pageMargins left="0.25" right="0.25" top="0.40625" bottom="0.75" header="0.052083333333333336" footer="0.3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lha4"/>
  <dimension ref="B2:D5"/>
  <sheetViews>
    <sheetView zoomScalePageLayoutView="0" workbookViewId="0" topLeftCell="A1">
      <selection activeCell="H29" sqref="H29"/>
    </sheetView>
  </sheetViews>
  <sheetFormatPr defaultColWidth="9.140625" defaultRowHeight="15"/>
  <cols>
    <col min="2" max="2" width="9.57421875" style="0" bestFit="1" customWidth="1"/>
    <col min="4" max="4" width="26.140625" style="0" bestFit="1" customWidth="1"/>
  </cols>
  <sheetData>
    <row r="1" ht="15.75" thickBot="1"/>
    <row r="2" spans="2:4" ht="15.75" thickBot="1">
      <c r="B2" s="92" t="s">
        <v>65</v>
      </c>
      <c r="D2" s="92" t="s">
        <v>55</v>
      </c>
    </row>
    <row r="3" spans="2:4" ht="15">
      <c r="B3" s="93">
        <v>193</v>
      </c>
      <c r="D3" s="91">
        <v>89.35</v>
      </c>
    </row>
    <row r="4" spans="2:4" ht="15.75" thickBot="1">
      <c r="B4" s="88">
        <v>202</v>
      </c>
      <c r="D4" s="89">
        <v>85.5</v>
      </c>
    </row>
    <row r="5" ht="15.75" thickBot="1">
      <c r="D5" s="90">
        <v>72.72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lha1"/>
  <dimension ref="A1:E1450"/>
  <sheetViews>
    <sheetView zoomScalePageLayoutView="0" workbookViewId="0" topLeftCell="A1">
      <selection activeCell="B914" sqref="B914"/>
    </sheetView>
  </sheetViews>
  <sheetFormatPr defaultColWidth="9.140625" defaultRowHeight="15"/>
  <cols>
    <col min="1" max="1" width="13.140625" style="0" bestFit="1" customWidth="1"/>
    <col min="2" max="2" width="75.8515625" style="0" bestFit="1" customWidth="1"/>
    <col min="5" max="5" width="87.28125" style="0" bestFit="1" customWidth="1"/>
  </cols>
  <sheetData>
    <row r="1" spans="1:5" ht="15">
      <c r="A1" s="131" t="s">
        <v>66</v>
      </c>
      <c r="B1" s="131" t="s">
        <v>67</v>
      </c>
      <c r="E1" s="86" t="s">
        <v>1601</v>
      </c>
    </row>
    <row r="2" spans="1:5" ht="15">
      <c r="A2" s="132" t="s">
        <v>68</v>
      </c>
      <c r="B2" s="132" t="s">
        <v>69</v>
      </c>
      <c r="E2" t="str">
        <f>CONCATENATE(A2," - ",B2)</f>
        <v>010101001 - Pessoal Docente do Quadro</v>
      </c>
    </row>
    <row r="3" spans="1:5" ht="15">
      <c r="A3" s="133" t="s">
        <v>70</v>
      </c>
      <c r="B3" s="133" t="s">
        <v>71</v>
      </c>
      <c r="E3" t="str">
        <f aca="true" t="shared" si="0" ref="E3:E66">CONCATENATE(A3," - ",B3)</f>
        <v>010101002 - Pessoal Docente Além Quadro</v>
      </c>
    </row>
    <row r="4" spans="1:5" ht="15">
      <c r="A4" s="132" t="s">
        <v>72</v>
      </c>
      <c r="B4" s="132" t="s">
        <v>73</v>
      </c>
      <c r="E4" t="str">
        <f t="shared" si="0"/>
        <v>010101003 - Pessoal Não Docente do Quadro</v>
      </c>
    </row>
    <row r="5" spans="1:5" ht="15">
      <c r="A5" s="133" t="s">
        <v>74</v>
      </c>
      <c r="B5" s="133" t="s">
        <v>75</v>
      </c>
      <c r="E5" t="str">
        <f t="shared" si="0"/>
        <v>010101004 - Pessoal Não Docente Além Quadro</v>
      </c>
    </row>
    <row r="6" spans="1:5" ht="15">
      <c r="A6" s="132" t="s">
        <v>76</v>
      </c>
      <c r="B6" s="132" t="s">
        <v>77</v>
      </c>
      <c r="E6" t="str">
        <f t="shared" si="0"/>
        <v>010101005 - Pessoal Não Docente Requisitado</v>
      </c>
    </row>
    <row r="7" spans="1:5" ht="15">
      <c r="A7" s="133" t="s">
        <v>78</v>
      </c>
      <c r="B7" s="133" t="s">
        <v>79</v>
      </c>
      <c r="E7" t="str">
        <f t="shared" si="0"/>
        <v>010101006 - Bolseiros </v>
      </c>
    </row>
    <row r="8" spans="1:5" ht="15">
      <c r="A8" s="132" t="s">
        <v>81</v>
      </c>
      <c r="B8" s="132" t="s">
        <v>82</v>
      </c>
      <c r="E8" t="str">
        <f t="shared" si="0"/>
        <v>01010201 - I Ciclo-DM</v>
      </c>
    </row>
    <row r="9" spans="1:5" ht="15">
      <c r="A9" s="133" t="s">
        <v>83</v>
      </c>
      <c r="B9" s="133" t="s">
        <v>84</v>
      </c>
      <c r="E9" t="str">
        <f t="shared" si="0"/>
        <v>01010202 - II Ciclo-DM</v>
      </c>
    </row>
    <row r="10" spans="1:5" ht="15">
      <c r="A10" s="132" t="s">
        <v>85</v>
      </c>
      <c r="B10" s="132" t="s">
        <v>86</v>
      </c>
      <c r="E10" t="str">
        <f t="shared" si="0"/>
        <v>01010203 - III Ciclo-DM</v>
      </c>
    </row>
    <row r="11" spans="1:5" ht="15">
      <c r="A11" s="133" t="s">
        <v>87</v>
      </c>
      <c r="B11" s="133" t="s">
        <v>88</v>
      </c>
      <c r="E11" t="str">
        <f t="shared" si="0"/>
        <v>01010204 - Outros-DM</v>
      </c>
    </row>
    <row r="12" spans="1:5" ht="15">
      <c r="A12" s="132" t="s">
        <v>89</v>
      </c>
      <c r="B12" s="132" t="s">
        <v>90</v>
      </c>
      <c r="E12" t="str">
        <f t="shared" si="0"/>
        <v>0102001 - Proj. FCT-Escola Naval</v>
      </c>
    </row>
    <row r="13" spans="1:5" ht="15">
      <c r="A13" s="133" t="s">
        <v>91</v>
      </c>
      <c r="B13" s="133" t="s">
        <v>92</v>
      </c>
      <c r="E13" t="str">
        <f t="shared" si="0"/>
        <v>0102002 - Protocolo FCT/ESE João de Deus</v>
      </c>
    </row>
    <row r="14" spans="1:5" ht="15">
      <c r="A14" s="132" t="s">
        <v>93</v>
      </c>
      <c r="B14" s="132" t="s">
        <v>94</v>
      </c>
      <c r="E14" t="str">
        <f t="shared" si="0"/>
        <v>0102003 - Verbas Proprias DirDM</v>
      </c>
    </row>
    <row r="15" spans="1:5" ht="15">
      <c r="A15" s="133" t="s">
        <v>95</v>
      </c>
      <c r="B15" s="133" t="s">
        <v>96</v>
      </c>
      <c r="E15" t="str">
        <f t="shared" si="0"/>
        <v>0102004 - Verbas Proprias</v>
      </c>
    </row>
    <row r="16" spans="1:5" ht="15">
      <c r="A16" s="132" t="s">
        <v>97</v>
      </c>
      <c r="B16" s="132" t="s">
        <v>98</v>
      </c>
      <c r="E16" t="str">
        <f t="shared" si="0"/>
        <v>0102005 - Prot. FCT/SPM</v>
      </c>
    </row>
    <row r="17" spans="1:5" ht="15">
      <c r="A17" s="133" t="s">
        <v>99</v>
      </c>
      <c r="B17" s="133" t="s">
        <v>100</v>
      </c>
      <c r="E17" t="str">
        <f t="shared" si="0"/>
        <v>0102006 - Proj. COMENIUS - MiMa</v>
      </c>
    </row>
    <row r="18" spans="1:5" ht="15">
      <c r="A18" s="132" t="s">
        <v>101</v>
      </c>
      <c r="B18" s="132" t="s">
        <v>102</v>
      </c>
      <c r="E18" t="str">
        <f t="shared" si="0"/>
        <v>0102007 - PEst-OE/MAT/UI0297/2014 - CMA</v>
      </c>
    </row>
    <row r="19" spans="1:5" ht="15">
      <c r="A19" s="133" t="s">
        <v>103</v>
      </c>
      <c r="B19" s="133" t="s">
        <v>104</v>
      </c>
      <c r="E19" t="str">
        <f t="shared" si="0"/>
        <v>0102008 - Proj. IF/01622/2013/CP1161/CT0001-Alan Cain</v>
      </c>
    </row>
    <row r="20" spans="1:5" ht="15">
      <c r="A20" s="132" t="s">
        <v>105</v>
      </c>
      <c r="B20" s="132" t="s">
        <v>106</v>
      </c>
      <c r="E20" t="str">
        <f t="shared" si="0"/>
        <v>0102009 - 7ª Jornada da Matemática</v>
      </c>
    </row>
    <row r="21" spans="1:5" ht="15">
      <c r="A21" s="133" t="s">
        <v>107</v>
      </c>
      <c r="B21" s="133" t="s">
        <v>108</v>
      </c>
      <c r="E21" t="str">
        <f t="shared" si="0"/>
        <v>0102010 - UID/MAT/00297/2013 - CMA</v>
      </c>
    </row>
    <row r="22" spans="1:5" ht="15">
      <c r="A22" s="132" t="s">
        <v>109</v>
      </c>
      <c r="B22" s="132" t="s">
        <v>110</v>
      </c>
      <c r="E22" t="str">
        <f t="shared" si="0"/>
        <v>0102011 - Protocolo INE/FCT</v>
      </c>
    </row>
    <row r="23" spans="1:5" ht="15">
      <c r="A23" s="133" t="s">
        <v>111</v>
      </c>
      <c r="B23" s="133" t="s">
        <v>112</v>
      </c>
      <c r="E23" t="str">
        <f t="shared" si="0"/>
        <v>0102012 - Proj. Acção Integrada Luso-Alemã A-13/17</v>
      </c>
    </row>
    <row r="24" spans="1:5" ht="15">
      <c r="A24" s="132" t="s">
        <v>113</v>
      </c>
      <c r="B24" s="132" t="s">
        <v>114</v>
      </c>
      <c r="E24" t="str">
        <f t="shared" si="0"/>
        <v>0102013 - Proj. NOVA IMS-Gracinda Guerreiro</v>
      </c>
    </row>
    <row r="25" spans="1:5" ht="15">
      <c r="A25" s="133" t="s">
        <v>115</v>
      </c>
      <c r="B25" s="133" t="s">
        <v>116</v>
      </c>
      <c r="E25" t="str">
        <f t="shared" si="0"/>
        <v>0102014 - 8ª Jornada da Matemática</v>
      </c>
    </row>
    <row r="26" spans="1:5" ht="15">
      <c r="A26" s="132" t="s">
        <v>117</v>
      </c>
      <c r="B26" s="132" t="s">
        <v>118</v>
      </c>
      <c r="E26" t="str">
        <f t="shared" si="0"/>
        <v>0102015 - MathIngenious 2018</v>
      </c>
    </row>
    <row r="27" spans="1:5" ht="15">
      <c r="A27" s="133" t="s">
        <v>119</v>
      </c>
      <c r="B27" s="133" t="s">
        <v>120</v>
      </c>
      <c r="E27" t="str">
        <f t="shared" si="0"/>
        <v>0102016 - Curso de Formação DM/Willis Towers Watson</v>
      </c>
    </row>
    <row r="28" spans="1:5" ht="15">
      <c r="A28" s="132" t="s">
        <v>121</v>
      </c>
      <c r="B28" s="132" t="s">
        <v>122</v>
      </c>
      <c r="E28" t="str">
        <f t="shared" si="0"/>
        <v>0103001 - PD-Matemática</v>
      </c>
    </row>
    <row r="29" spans="1:5" ht="15">
      <c r="A29" s="133" t="s">
        <v>123</v>
      </c>
      <c r="B29" s="133" t="s">
        <v>124</v>
      </c>
      <c r="E29" t="str">
        <f t="shared" si="0"/>
        <v>0103002 - PD-Estatistica e Gestão de Risco</v>
      </c>
    </row>
    <row r="30" spans="1:5" ht="15">
      <c r="A30" s="132" t="s">
        <v>1634</v>
      </c>
      <c r="B30" s="132" t="s">
        <v>1635</v>
      </c>
      <c r="E30" t="str">
        <f t="shared" si="0"/>
        <v>0104020101 - Proj. CEEC Individual-DM</v>
      </c>
    </row>
    <row r="31" spans="1:5" ht="15">
      <c r="A31" s="133" t="s">
        <v>125</v>
      </c>
      <c r="B31" s="133" t="s">
        <v>69</v>
      </c>
      <c r="E31" t="str">
        <f t="shared" si="0"/>
        <v>020101001 - Pessoal Docente do Quadro</v>
      </c>
    </row>
    <row r="32" spans="1:5" ht="15">
      <c r="A32" s="132" t="s">
        <v>126</v>
      </c>
      <c r="B32" s="132" t="s">
        <v>71</v>
      </c>
      <c r="E32" t="str">
        <f t="shared" si="0"/>
        <v>020101002 - Pessoal Docente Além Quadro</v>
      </c>
    </row>
    <row r="33" spans="1:5" ht="15">
      <c r="A33" s="133" t="s">
        <v>127</v>
      </c>
      <c r="B33" s="133" t="s">
        <v>73</v>
      </c>
      <c r="E33" t="str">
        <f t="shared" si="0"/>
        <v>020101003 - Pessoal Não Docente do Quadro</v>
      </c>
    </row>
    <row r="34" spans="1:5" ht="15">
      <c r="A34" s="132" t="s">
        <v>128</v>
      </c>
      <c r="B34" s="132" t="s">
        <v>75</v>
      </c>
      <c r="E34" t="str">
        <f t="shared" si="0"/>
        <v>020101004 - Pessoal Não Docente Além Quadro</v>
      </c>
    </row>
    <row r="35" spans="1:5" ht="15">
      <c r="A35" s="133" t="s">
        <v>129</v>
      </c>
      <c r="B35" s="133" t="s">
        <v>77</v>
      </c>
      <c r="E35" t="str">
        <f t="shared" si="0"/>
        <v>020101005 - Pessoal Não Docente Requisitado</v>
      </c>
    </row>
    <row r="36" spans="1:5" ht="15">
      <c r="A36" s="132" t="s">
        <v>130</v>
      </c>
      <c r="B36" s="132" t="s">
        <v>79</v>
      </c>
      <c r="E36" t="str">
        <f t="shared" si="0"/>
        <v>020101006 - Bolseiros </v>
      </c>
    </row>
    <row r="37" spans="1:5" ht="15">
      <c r="A37" s="133" t="s">
        <v>131</v>
      </c>
      <c r="B37" s="133" t="s">
        <v>132</v>
      </c>
      <c r="E37" t="str">
        <f t="shared" si="0"/>
        <v>02010201 - I Ciclo-DF</v>
      </c>
    </row>
    <row r="38" spans="1:5" ht="15">
      <c r="A38" s="132" t="s">
        <v>133</v>
      </c>
      <c r="B38" s="132" t="s">
        <v>134</v>
      </c>
      <c r="E38" t="str">
        <f t="shared" si="0"/>
        <v>02010202 - II Ciclo-DF</v>
      </c>
    </row>
    <row r="39" spans="1:5" ht="15">
      <c r="A39" s="133" t="s">
        <v>135</v>
      </c>
      <c r="B39" s="133" t="s">
        <v>136</v>
      </c>
      <c r="E39" t="str">
        <f t="shared" si="0"/>
        <v>02010203 - III Ciclo-DF</v>
      </c>
    </row>
    <row r="40" spans="1:5" ht="15">
      <c r="A40" s="132" t="s">
        <v>137</v>
      </c>
      <c r="B40" s="132" t="s">
        <v>138</v>
      </c>
      <c r="E40" t="str">
        <f t="shared" si="0"/>
        <v>02010204 - Outros-DF</v>
      </c>
    </row>
    <row r="41" spans="1:5" ht="15">
      <c r="A41" s="133" t="s">
        <v>139</v>
      </c>
      <c r="B41" s="133" t="s">
        <v>140</v>
      </c>
      <c r="E41" t="str">
        <f t="shared" si="0"/>
        <v>0202001 - Proj. METROVAC</v>
      </c>
    </row>
    <row r="42" spans="1:5" ht="15">
      <c r="A42" s="132" t="s">
        <v>141</v>
      </c>
      <c r="B42" s="132" t="s">
        <v>142</v>
      </c>
      <c r="E42" t="str">
        <f t="shared" si="0"/>
        <v>0202002 - Proj. QREN 13330-Sypec</v>
      </c>
    </row>
    <row r="43" spans="1:5" ht="15">
      <c r="A43" s="133" t="s">
        <v>143</v>
      </c>
      <c r="B43" s="133" t="s">
        <v>144</v>
      </c>
      <c r="E43" t="str">
        <f t="shared" si="0"/>
        <v>0202003 - Acordo Bilateral FCT/Marrocos-2015/2016</v>
      </c>
    </row>
    <row r="44" spans="1:5" ht="15">
      <c r="A44" s="132" t="s">
        <v>145</v>
      </c>
      <c r="B44" s="132" t="s">
        <v>146</v>
      </c>
      <c r="E44" t="str">
        <f t="shared" si="0"/>
        <v>0202004 - Proj. PD/00193/2012-RABBIT</v>
      </c>
    </row>
    <row r="45" spans="1:5" ht="15">
      <c r="A45" s="133" t="s">
        <v>147</v>
      </c>
      <c r="B45" s="133" t="s">
        <v>148</v>
      </c>
      <c r="E45" t="str">
        <f t="shared" si="0"/>
        <v>0202005 - FHP-LX</v>
      </c>
    </row>
    <row r="46" spans="1:5" ht="15">
      <c r="A46" s="132" t="s">
        <v>149</v>
      </c>
      <c r="B46" s="132" t="s">
        <v>150</v>
      </c>
      <c r="E46" t="str">
        <f t="shared" si="0"/>
        <v>0202006 - Conferência POSMOL 2015</v>
      </c>
    </row>
    <row r="47" spans="1:5" ht="15">
      <c r="A47" s="133" t="s">
        <v>151</v>
      </c>
      <c r="B47" s="133" t="s">
        <v>152</v>
      </c>
      <c r="E47" t="str">
        <f t="shared" si="0"/>
        <v>0202007 - Protocolo NGNS/FCT</v>
      </c>
    </row>
    <row r="48" spans="1:5" ht="15">
      <c r="A48" s="132" t="s">
        <v>153</v>
      </c>
      <c r="B48" s="132" t="s">
        <v>154</v>
      </c>
      <c r="E48" t="str">
        <f t="shared" si="0"/>
        <v>0202008 - Proj. 14IND06pres2vac</v>
      </c>
    </row>
    <row r="49" spans="1:5" ht="15">
      <c r="A49" s="133" t="s">
        <v>155</v>
      </c>
      <c r="B49" s="133" t="s">
        <v>156</v>
      </c>
      <c r="E49" t="str">
        <f t="shared" si="0"/>
        <v>0202009 - Proj. 14RPT01 ACQ-PRO</v>
      </c>
    </row>
    <row r="50" spans="1:5" ht="15">
      <c r="A50" s="132" t="s">
        <v>157</v>
      </c>
      <c r="B50" s="132" t="s">
        <v>158</v>
      </c>
      <c r="E50" t="str">
        <f t="shared" si="0"/>
        <v>0202010 - Protocolo NGNS-Overheads</v>
      </c>
    </row>
    <row r="51" spans="1:5" ht="15">
      <c r="A51" s="133" t="s">
        <v>159</v>
      </c>
      <c r="B51" s="133" t="s">
        <v>160</v>
      </c>
      <c r="E51" t="str">
        <f t="shared" si="0"/>
        <v>0202011 - Proj. NOVA Saúde (Reitoria)</v>
      </c>
    </row>
    <row r="52" spans="1:5" ht="15">
      <c r="A52" s="132" t="s">
        <v>161</v>
      </c>
      <c r="B52" s="132" t="s">
        <v>162</v>
      </c>
      <c r="E52" t="str">
        <f t="shared" si="0"/>
        <v>0202012 - Proj. 14 IIND01 3DMETChemIT</v>
      </c>
    </row>
    <row r="53" spans="1:5" ht="15">
      <c r="A53" s="133" t="s">
        <v>163</v>
      </c>
      <c r="B53" s="133" t="s">
        <v>164</v>
      </c>
      <c r="E53" t="str">
        <f t="shared" si="0"/>
        <v>0202013 - Conferência TEDxFCTUNL</v>
      </c>
    </row>
    <row r="54" spans="1:5" ht="15">
      <c r="A54" s="132" t="s">
        <v>165</v>
      </c>
      <c r="B54" s="132" t="s">
        <v>166</v>
      </c>
      <c r="E54" t="str">
        <f t="shared" si="0"/>
        <v>0202014 - Proj. IF/00380/2014/CP1224/CT0001-Filipe Silva</v>
      </c>
    </row>
    <row r="55" spans="1:5" ht="15">
      <c r="A55" s="133" t="s">
        <v>167</v>
      </c>
      <c r="B55" s="133" t="s">
        <v>168</v>
      </c>
      <c r="E55" t="str">
        <f t="shared" si="0"/>
        <v>0202015 - Proj.  PDE/25/2013-NOVA I4H </v>
      </c>
    </row>
    <row r="56" spans="1:5" ht="15">
      <c r="A56" s="132" t="s">
        <v>169</v>
      </c>
      <c r="B56" s="132" t="s">
        <v>170</v>
      </c>
      <c r="E56" t="str">
        <f t="shared" si="0"/>
        <v>0202016 - Sub. CAPES/Brasil -2016-2017-F. Raposo</v>
      </c>
    </row>
    <row r="57" spans="1:5" ht="15">
      <c r="A57" s="133" t="s">
        <v>171</v>
      </c>
      <c r="B57" s="133" t="s">
        <v>172</v>
      </c>
      <c r="E57" t="str">
        <f t="shared" si="0"/>
        <v>0202017 - Proj. Portugal 2020 ATMOS 3491</v>
      </c>
    </row>
    <row r="58" spans="1:5" ht="15">
      <c r="A58" s="132" t="s">
        <v>173</v>
      </c>
      <c r="B58" s="132" t="s">
        <v>174</v>
      </c>
      <c r="E58" t="str">
        <f t="shared" si="0"/>
        <v>0202018 - Ocupação Cientifica de Jovens nas Férias 2016</v>
      </c>
    </row>
    <row r="59" spans="1:5" ht="15">
      <c r="A59" s="133" t="s">
        <v>175</v>
      </c>
      <c r="B59" s="133" t="s">
        <v>176</v>
      </c>
      <c r="E59" t="str">
        <f t="shared" si="0"/>
        <v>0202019 - Cooperação-Ural federal university - Visiting PHD Student</v>
      </c>
    </row>
    <row r="60" spans="1:5" ht="15">
      <c r="A60" s="132" t="s">
        <v>177</v>
      </c>
      <c r="B60" s="132" t="s">
        <v>178</v>
      </c>
      <c r="E60" t="str">
        <f t="shared" si="0"/>
        <v>0202020 - Acordo Bilateral FCT/Marrocos- 2013/2014</v>
      </c>
    </row>
    <row r="61" spans="1:5" ht="15">
      <c r="A61" s="133" t="s">
        <v>179</v>
      </c>
      <c r="B61" s="133" t="s">
        <v>180</v>
      </c>
      <c r="E61" t="str">
        <f t="shared" si="0"/>
        <v>0202021 - Verbas Próprias- Paulo Limão</v>
      </c>
    </row>
    <row r="62" spans="1:5" ht="15">
      <c r="A62" s="132" t="s">
        <v>181</v>
      </c>
      <c r="B62" s="132" t="s">
        <v>182</v>
      </c>
      <c r="E62" t="str">
        <f t="shared" si="0"/>
        <v>0202022 - Proj. Ciência VIVA no Laboratório 2017- ID226</v>
      </c>
    </row>
    <row r="63" spans="1:5" ht="15">
      <c r="A63" s="133" t="s">
        <v>183</v>
      </c>
      <c r="B63" s="133" t="s">
        <v>184</v>
      </c>
      <c r="E63" t="str">
        <f t="shared" si="0"/>
        <v>0202023 - Proj. Avaliações-Pedro Vieira</v>
      </c>
    </row>
    <row r="64" spans="1:5" ht="15">
      <c r="A64" s="132" t="s">
        <v>185</v>
      </c>
      <c r="B64" s="132" t="s">
        <v>186</v>
      </c>
      <c r="E64" t="str">
        <f t="shared" si="0"/>
        <v>0202024 - Protocolo FCT-COMPTA</v>
      </c>
    </row>
    <row r="65" spans="1:5" ht="15">
      <c r="A65" s="133" t="s">
        <v>187</v>
      </c>
      <c r="B65" s="133" t="s">
        <v>188</v>
      </c>
      <c r="E65" t="str">
        <f t="shared" si="0"/>
        <v>0202025 - Proj. Extração de TCA-Amorim &amp; Irmãos</v>
      </c>
    </row>
    <row r="66" spans="1:5" ht="15">
      <c r="A66" s="132" t="s">
        <v>189</v>
      </c>
      <c r="B66" s="132" t="s">
        <v>190</v>
      </c>
      <c r="E66" t="str">
        <f t="shared" si="0"/>
        <v>0202026 - Resultados Proj. 14IND06Pres2vac</v>
      </c>
    </row>
    <row r="67" spans="1:5" ht="15">
      <c r="A67" s="133" t="s">
        <v>191</v>
      </c>
      <c r="B67" s="133" t="s">
        <v>192</v>
      </c>
      <c r="E67" t="str">
        <f aca="true" t="shared" si="1" ref="E67:E130">CONCATENATE(A67," - ",B67)</f>
        <v>0202027 - Acordo Bilateral FCT/Marrocos-2017/2018</v>
      </c>
    </row>
    <row r="68" spans="1:5" ht="15">
      <c r="A68" s="132" t="s">
        <v>193</v>
      </c>
      <c r="B68" s="132" t="s">
        <v>194</v>
      </c>
      <c r="E68" t="str">
        <f t="shared" si="1"/>
        <v>0202028 - Proj. 16NRM05-Ion Gauge</v>
      </c>
    </row>
    <row r="69" spans="1:5" ht="15">
      <c r="A69" s="133" t="s">
        <v>195</v>
      </c>
      <c r="B69" s="133" t="s">
        <v>196</v>
      </c>
      <c r="E69" t="str">
        <f t="shared" si="1"/>
        <v>0202029 - Proj. Acção Integrada Luso Francesa-TC8/17-Paulif</v>
      </c>
    </row>
    <row r="70" spans="1:5" ht="15">
      <c r="A70" s="132" t="s">
        <v>197</v>
      </c>
      <c r="B70" s="132" t="s">
        <v>198</v>
      </c>
      <c r="E70" t="str">
        <f t="shared" si="1"/>
        <v>0202030 - Proj. 15º Encontro</v>
      </c>
    </row>
    <row r="71" spans="1:5" ht="15">
      <c r="A71" s="133" t="s">
        <v>199</v>
      </c>
      <c r="B71" s="133" t="s">
        <v>200</v>
      </c>
      <c r="E71" t="str">
        <f t="shared" si="1"/>
        <v>0202031 - Resultados Ion Gauge.</v>
      </c>
    </row>
    <row r="72" spans="1:5" ht="15">
      <c r="A72" s="132" t="s">
        <v>201</v>
      </c>
      <c r="B72" s="132" t="s">
        <v>202</v>
      </c>
      <c r="E72" t="str">
        <f t="shared" si="1"/>
        <v>0202032 - Proj. GO PDR2020-1.0.1-031421</v>
      </c>
    </row>
    <row r="73" spans="1:5" ht="15">
      <c r="A73" s="133" t="s">
        <v>203</v>
      </c>
      <c r="B73" s="133" t="s">
        <v>204</v>
      </c>
      <c r="E73" t="str">
        <f t="shared" si="1"/>
        <v>0202033 - Proj. Ciência Viva no Laboratório 2018 ( ID226)</v>
      </c>
    </row>
    <row r="74" spans="1:5" ht="15">
      <c r="A74" s="132" t="s">
        <v>205</v>
      </c>
      <c r="B74" s="132" t="s">
        <v>206</v>
      </c>
      <c r="E74" t="str">
        <f t="shared" si="1"/>
        <v>0202034 - Proj. 17FUN02 MetroMMC</v>
      </c>
    </row>
    <row r="75" spans="1:5" ht="15">
      <c r="A75" s="133" t="s">
        <v>207</v>
      </c>
      <c r="B75" s="133" t="s">
        <v>208</v>
      </c>
      <c r="E75" t="str">
        <f t="shared" si="1"/>
        <v>0202035 - Proj. Resultados G. Bonfait</v>
      </c>
    </row>
    <row r="76" spans="1:5" ht="15">
      <c r="A76" s="132" t="s">
        <v>209</v>
      </c>
      <c r="B76" s="132" t="s">
        <v>210</v>
      </c>
      <c r="E76" t="str">
        <f t="shared" si="1"/>
        <v>0203001 - PD-Engenharia Biomédica</v>
      </c>
    </row>
    <row r="77" spans="1:5" ht="15">
      <c r="A77" s="133" t="s">
        <v>211</v>
      </c>
      <c r="B77" s="133" t="s">
        <v>212</v>
      </c>
      <c r="E77" t="str">
        <f t="shared" si="1"/>
        <v>0203002 - PD-Engenharia Fisica</v>
      </c>
    </row>
    <row r="78" spans="1:5" ht="15">
      <c r="A78" s="132" t="s">
        <v>213</v>
      </c>
      <c r="B78" s="132" t="s">
        <v>214</v>
      </c>
      <c r="E78" t="str">
        <f t="shared" si="1"/>
        <v>0203003 - PD-Biofísica e Bioquímica das Radiações</v>
      </c>
    </row>
    <row r="79" spans="1:5" ht="15">
      <c r="A79" s="133" t="s">
        <v>215</v>
      </c>
      <c r="B79" s="133" t="s">
        <v>216</v>
      </c>
      <c r="E79" t="str">
        <f t="shared" si="1"/>
        <v>02040101 - Proj. University Hospital Zurich</v>
      </c>
    </row>
    <row r="80" spans="1:5" ht="15">
      <c r="A80" s="132" t="s">
        <v>217</v>
      </c>
      <c r="B80" s="132" t="s">
        <v>218</v>
      </c>
      <c r="E80" t="str">
        <f t="shared" si="1"/>
        <v>0204020101 - Proj. Investigador Doutorado</v>
      </c>
    </row>
    <row r="81" spans="1:5" ht="15">
      <c r="A81" s="133" t="s">
        <v>1636</v>
      </c>
      <c r="B81" s="133" t="s">
        <v>1637</v>
      </c>
      <c r="E81" t="str">
        <f t="shared" si="1"/>
        <v>0204020102 - Proj. CEEC Individual-DF</v>
      </c>
    </row>
    <row r="82" spans="1:5" ht="15">
      <c r="A82" s="132" t="s">
        <v>219</v>
      </c>
      <c r="B82" s="132" t="s">
        <v>69</v>
      </c>
      <c r="E82" t="str">
        <f t="shared" si="1"/>
        <v>030101001 - Pessoal Docente do Quadro</v>
      </c>
    </row>
    <row r="83" spans="1:5" ht="15">
      <c r="A83" s="133" t="s">
        <v>220</v>
      </c>
      <c r="B83" s="133" t="s">
        <v>71</v>
      </c>
      <c r="E83" t="str">
        <f t="shared" si="1"/>
        <v>030101002 - Pessoal Docente Além Quadro</v>
      </c>
    </row>
    <row r="84" spans="1:5" ht="15">
      <c r="A84" s="132" t="s">
        <v>221</v>
      </c>
      <c r="B84" s="132" t="s">
        <v>73</v>
      </c>
      <c r="E84" t="str">
        <f t="shared" si="1"/>
        <v>030101003 - Pessoal Não Docente do Quadro</v>
      </c>
    </row>
    <row r="85" spans="1:5" ht="15">
      <c r="A85" s="133" t="s">
        <v>222</v>
      </c>
      <c r="B85" s="133" t="s">
        <v>75</v>
      </c>
      <c r="E85" t="str">
        <f t="shared" si="1"/>
        <v>030101004 - Pessoal Não Docente Além Quadro</v>
      </c>
    </row>
    <row r="86" spans="1:5" ht="15">
      <c r="A86" s="132" t="s">
        <v>223</v>
      </c>
      <c r="B86" s="132" t="s">
        <v>77</v>
      </c>
      <c r="E86" t="str">
        <f t="shared" si="1"/>
        <v>030101005 - Pessoal Não Docente Requisitado</v>
      </c>
    </row>
    <row r="87" spans="1:5" ht="15">
      <c r="A87" s="133" t="s">
        <v>224</v>
      </c>
      <c r="B87" s="133" t="s">
        <v>79</v>
      </c>
      <c r="E87" t="str">
        <f t="shared" si="1"/>
        <v>030101006 - Bolseiros </v>
      </c>
    </row>
    <row r="88" spans="1:5" ht="15">
      <c r="A88" s="132" t="s">
        <v>225</v>
      </c>
      <c r="B88" s="132" t="s">
        <v>226</v>
      </c>
      <c r="E88" t="str">
        <f t="shared" si="1"/>
        <v>03010201 - I Ciclo-DCEA</v>
      </c>
    </row>
    <row r="89" spans="1:5" ht="15">
      <c r="A89" s="133" t="s">
        <v>227</v>
      </c>
      <c r="B89" s="133" t="s">
        <v>228</v>
      </c>
      <c r="E89" t="str">
        <f t="shared" si="1"/>
        <v>03010202 - II Ciclo-DCEA</v>
      </c>
    </row>
    <row r="90" spans="1:5" ht="15">
      <c r="A90" s="132" t="s">
        <v>1638</v>
      </c>
      <c r="B90" s="132" t="s">
        <v>1639</v>
      </c>
      <c r="E90" t="str">
        <f t="shared" si="1"/>
        <v>030102024 - Para inativar-dcea</v>
      </c>
    </row>
    <row r="91" spans="1:5" ht="15">
      <c r="A91" s="133" t="s">
        <v>229</v>
      </c>
      <c r="B91" s="133" t="s">
        <v>230</v>
      </c>
      <c r="E91" t="str">
        <f t="shared" si="1"/>
        <v>03010203 - III Ciclo-DCEA</v>
      </c>
    </row>
    <row r="92" spans="1:5" ht="15">
      <c r="A92" s="132" t="s">
        <v>231</v>
      </c>
      <c r="B92" s="132" t="s">
        <v>232</v>
      </c>
      <c r="E92" t="str">
        <f t="shared" si="1"/>
        <v>03010204 - Outros-DCEA</v>
      </c>
    </row>
    <row r="93" spans="1:5" ht="15">
      <c r="A93" s="133" t="s">
        <v>233</v>
      </c>
      <c r="B93" s="133" t="s">
        <v>234</v>
      </c>
      <c r="E93" t="str">
        <f t="shared" si="1"/>
        <v>0302001 - Proj. Academia da Força Aerea</v>
      </c>
    </row>
    <row r="94" spans="1:5" ht="15">
      <c r="A94" s="132" t="s">
        <v>235</v>
      </c>
      <c r="B94" s="132" t="s">
        <v>236</v>
      </c>
      <c r="E94" t="str">
        <f t="shared" si="1"/>
        <v>0302002 - Proj. Análises (DCEA 50)</v>
      </c>
    </row>
    <row r="95" spans="1:5" ht="15">
      <c r="A95" s="133" t="s">
        <v>237</v>
      </c>
      <c r="B95" s="133" t="s">
        <v>238</v>
      </c>
      <c r="E95" t="str">
        <f t="shared" si="1"/>
        <v>0302003 - Proj. IA 76/06 (DCEA 230)</v>
      </c>
    </row>
    <row r="96" spans="1:5" ht="15">
      <c r="A96" s="132" t="s">
        <v>239</v>
      </c>
      <c r="B96" s="132" t="s">
        <v>240</v>
      </c>
      <c r="E96" t="str">
        <f t="shared" si="1"/>
        <v>0302004 - Proj. IA 75/06 (DCEA 229)</v>
      </c>
    </row>
    <row r="97" spans="1:5" ht="15">
      <c r="A97" s="133" t="s">
        <v>241</v>
      </c>
      <c r="B97" s="133" t="s">
        <v>242</v>
      </c>
      <c r="E97" t="str">
        <f t="shared" si="1"/>
        <v>0302005 - Proj. Univ. Madrid (DCEA 252)</v>
      </c>
    </row>
    <row r="98" spans="1:5" ht="15">
      <c r="A98" s="132" t="s">
        <v>243</v>
      </c>
      <c r="B98" s="132" t="s">
        <v>244</v>
      </c>
      <c r="E98" t="str">
        <f t="shared" si="1"/>
        <v>0302006 - Proj. IA 199/06 (DCEA 241)</v>
      </c>
    </row>
    <row r="99" spans="1:5" ht="15">
      <c r="A99" s="133" t="s">
        <v>245</v>
      </c>
      <c r="B99" s="133" t="s">
        <v>246</v>
      </c>
      <c r="E99" t="str">
        <f t="shared" si="1"/>
        <v>0302007 - Proj. CML (DCEA 212)</v>
      </c>
    </row>
    <row r="100" spans="1:5" ht="15">
      <c r="A100" s="132" t="s">
        <v>247</v>
      </c>
      <c r="B100" s="132" t="s">
        <v>248</v>
      </c>
      <c r="E100" t="str">
        <f t="shared" si="1"/>
        <v>0302008 - Proj. DCEA 183</v>
      </c>
    </row>
    <row r="101" spans="1:5" ht="15">
      <c r="A101" s="133" t="s">
        <v>249</v>
      </c>
      <c r="B101" s="133" t="s">
        <v>250</v>
      </c>
      <c r="E101" t="str">
        <f t="shared" si="1"/>
        <v>0302009 - Proj. Amarsul (DCEA 193)</v>
      </c>
    </row>
    <row r="102" spans="1:5" ht="15">
      <c r="A102" s="132" t="s">
        <v>251</v>
      </c>
      <c r="B102" s="132" t="s">
        <v>252</v>
      </c>
      <c r="E102" t="str">
        <f t="shared" si="1"/>
        <v>0302010 - Proj. IA-191/05 (DCEA 216)</v>
      </c>
    </row>
    <row r="103" spans="1:5" ht="15">
      <c r="A103" s="133" t="s">
        <v>253</v>
      </c>
      <c r="B103" s="133" t="s">
        <v>254</v>
      </c>
      <c r="E103" t="str">
        <f t="shared" si="1"/>
        <v>0302011 - Proj. IA nº6 (DCEA 198)</v>
      </c>
    </row>
    <row r="104" spans="1:5" ht="15">
      <c r="A104" s="132" t="s">
        <v>255</v>
      </c>
      <c r="B104" s="132" t="s">
        <v>256</v>
      </c>
      <c r="E104" t="str">
        <f t="shared" si="1"/>
        <v>0302012 - Proj. SATIVA (DCEA 277)</v>
      </c>
    </row>
    <row r="105" spans="1:5" ht="15">
      <c r="A105" s="133" t="s">
        <v>257</v>
      </c>
      <c r="B105" s="133" t="s">
        <v>258</v>
      </c>
      <c r="E105" t="str">
        <f t="shared" si="1"/>
        <v>0302013 - Proj. APA 10/2008 (DCEA 292)</v>
      </c>
    </row>
    <row r="106" spans="1:5" ht="15">
      <c r="A106" s="132" t="s">
        <v>259</v>
      </c>
      <c r="B106" s="132" t="s">
        <v>260</v>
      </c>
      <c r="E106" t="str">
        <f t="shared" si="1"/>
        <v>0302014 - Proj. APA 22/08 (DCEA 284)</v>
      </c>
    </row>
    <row r="107" spans="1:5" ht="15">
      <c r="A107" s="133" t="s">
        <v>261</v>
      </c>
      <c r="B107" s="133" t="s">
        <v>262</v>
      </c>
      <c r="E107" t="str">
        <f t="shared" si="1"/>
        <v>0302015 - Proj.CCDRN (DCEA 288 )</v>
      </c>
    </row>
    <row r="108" spans="1:5" ht="15">
      <c r="A108" s="132" t="s">
        <v>263</v>
      </c>
      <c r="B108" s="132" t="s">
        <v>264</v>
      </c>
      <c r="E108" t="str">
        <f t="shared" si="1"/>
        <v>0302016 - Proj. C.M.Cascais (DCEA 301)</v>
      </c>
    </row>
    <row r="109" spans="1:5" ht="15">
      <c r="A109" s="133" t="s">
        <v>265</v>
      </c>
      <c r="B109" s="133" t="s">
        <v>266</v>
      </c>
      <c r="E109" t="str">
        <f t="shared" si="1"/>
        <v>0302017 - Proj. APA 98/08 (DCEA 306)</v>
      </c>
    </row>
    <row r="110" spans="1:5" ht="15">
      <c r="A110" s="132" t="s">
        <v>267</v>
      </c>
      <c r="B110" s="132" t="s">
        <v>268</v>
      </c>
      <c r="E110" t="str">
        <f t="shared" si="1"/>
        <v>0302018 - Proj. LagoaCongro (DCEA 321)</v>
      </c>
    </row>
    <row r="111" spans="1:5" ht="15">
      <c r="A111" s="133" t="s">
        <v>269</v>
      </c>
      <c r="B111" s="133" t="s">
        <v>270</v>
      </c>
      <c r="E111" t="str">
        <f t="shared" si="1"/>
        <v>0302019 - Proj. Aguas StoAndré (DCEA 330)</v>
      </c>
    </row>
    <row r="112" spans="1:5" ht="15">
      <c r="A112" s="132" t="s">
        <v>271</v>
      </c>
      <c r="B112" s="132" t="s">
        <v>272</v>
      </c>
      <c r="E112" t="str">
        <f t="shared" si="1"/>
        <v>0302020 - Proj. CCDRN (DCEA 314)</v>
      </c>
    </row>
    <row r="113" spans="1:5" ht="15">
      <c r="A113" s="133" t="s">
        <v>273</v>
      </c>
      <c r="B113" s="133" t="s">
        <v>274</v>
      </c>
      <c r="E113" t="str">
        <f t="shared" si="1"/>
        <v>0302021 - Proj. C.M. de Peniche (DCEA 280)</v>
      </c>
    </row>
    <row r="114" spans="1:5" ht="15">
      <c r="A114" s="132" t="s">
        <v>275</v>
      </c>
      <c r="B114" s="132" t="s">
        <v>276</v>
      </c>
      <c r="E114" t="str">
        <f t="shared" si="1"/>
        <v>0302022 - Proj. CMCascais (DCEA 339)</v>
      </c>
    </row>
    <row r="115" spans="1:5" ht="15">
      <c r="A115" s="133" t="s">
        <v>277</v>
      </c>
      <c r="B115" s="133" t="s">
        <v>278</v>
      </c>
      <c r="E115" t="str">
        <f t="shared" si="1"/>
        <v>0302023 - Proj. C.M.Almada (DCEA 327)</v>
      </c>
    </row>
    <row r="116" spans="1:5" ht="15">
      <c r="A116" s="132" t="s">
        <v>279</v>
      </c>
      <c r="B116" s="132" t="s">
        <v>280</v>
      </c>
      <c r="E116" t="str">
        <f t="shared" si="1"/>
        <v>0302024 - Proj. CMC-Bacias Hidrográficas de Castelhana, Estoril (DCEA 352)</v>
      </c>
    </row>
    <row r="117" spans="1:5" ht="15">
      <c r="A117" s="133" t="s">
        <v>281</v>
      </c>
      <c r="B117" s="133" t="s">
        <v>282</v>
      </c>
      <c r="E117" t="str">
        <f t="shared" si="1"/>
        <v>0302025 - Proj. APA 285 ( DCEA 383)</v>
      </c>
    </row>
    <row r="118" spans="1:5" ht="15">
      <c r="A118" s="132" t="s">
        <v>283</v>
      </c>
      <c r="B118" s="132" t="s">
        <v>284</v>
      </c>
      <c r="E118" t="str">
        <f t="shared" si="1"/>
        <v>0302026 - Proj. APA 225/10-Qualidade do Ar (DCEA 379)</v>
      </c>
    </row>
    <row r="119" spans="1:5" ht="15">
      <c r="A119" s="133" t="s">
        <v>285</v>
      </c>
      <c r="B119" s="133" t="s">
        <v>286</v>
      </c>
      <c r="E119" t="str">
        <f t="shared" si="1"/>
        <v>0302027 - Proj. DGOT (DCEA 376)</v>
      </c>
    </row>
    <row r="120" spans="1:5" ht="15">
      <c r="A120" s="132" t="s">
        <v>287</v>
      </c>
      <c r="B120" s="132" t="s">
        <v>288</v>
      </c>
      <c r="E120" t="str">
        <f t="shared" si="1"/>
        <v>0302028 - Proj. APA 226-Cele e Inventário (DCEA 380)</v>
      </c>
    </row>
    <row r="121" spans="1:5" ht="15">
      <c r="A121" s="133" t="s">
        <v>289</v>
      </c>
      <c r="B121" s="133" t="s">
        <v>290</v>
      </c>
      <c r="E121" t="str">
        <f t="shared" si="1"/>
        <v>0302029 - Proj. AML (DCEA 388)</v>
      </c>
    </row>
    <row r="122" spans="1:5" ht="15">
      <c r="A122" s="132" t="s">
        <v>291</v>
      </c>
      <c r="B122" s="132" t="s">
        <v>292</v>
      </c>
      <c r="E122" t="str">
        <f t="shared" si="1"/>
        <v>0302030 - Proj.DCEA.PS.398.Açores.FF</v>
      </c>
    </row>
    <row r="123" spans="1:5" ht="15">
      <c r="A123" s="133" t="s">
        <v>293</v>
      </c>
      <c r="B123" s="133" t="s">
        <v>294</v>
      </c>
      <c r="E123" t="str">
        <f t="shared" si="1"/>
        <v>0302031 - Proj. QREN Be Nature- 11473 (AS)</v>
      </c>
    </row>
    <row r="124" spans="1:5" ht="15">
      <c r="A124" s="132" t="s">
        <v>295</v>
      </c>
      <c r="B124" s="132" t="s">
        <v>296</v>
      </c>
      <c r="E124" t="str">
        <f t="shared" si="1"/>
        <v>0302032 - Proj. APA 4/11 (DCEA 394)</v>
      </c>
    </row>
    <row r="125" spans="1:5" ht="15">
      <c r="A125" s="133" t="s">
        <v>297</v>
      </c>
      <c r="B125" s="133" t="s">
        <v>298</v>
      </c>
      <c r="E125" t="str">
        <f t="shared" si="1"/>
        <v>0302033 - Proj. DCEA.PS.403.APA 6/11.NV</v>
      </c>
    </row>
    <row r="126" spans="1:5" ht="15">
      <c r="A126" s="132" t="s">
        <v>299</v>
      </c>
      <c r="B126" s="132" t="s">
        <v>300</v>
      </c>
      <c r="E126" t="str">
        <f t="shared" si="1"/>
        <v>0302034 - Proj. DCEA.PS.404.Adaptaclima.PD</v>
      </c>
    </row>
    <row r="127" spans="1:5" ht="15">
      <c r="A127" s="133" t="s">
        <v>301</v>
      </c>
      <c r="B127" s="133" t="s">
        <v>302</v>
      </c>
      <c r="E127" t="str">
        <f t="shared" si="1"/>
        <v>0302035 - Proj. DCEA.PS.109.CC.TC</v>
      </c>
    </row>
    <row r="128" spans="1:5" ht="15">
      <c r="A128" s="132" t="s">
        <v>303</v>
      </c>
      <c r="B128" s="132" t="s">
        <v>304</v>
      </c>
      <c r="E128" t="str">
        <f t="shared" si="1"/>
        <v>0302036 - Proj. DCEA.PS.397.Prog.Dout.JF/RS</v>
      </c>
    </row>
    <row r="129" spans="1:5" ht="15">
      <c r="A129" s="133" t="s">
        <v>305</v>
      </c>
      <c r="B129" s="133" t="s">
        <v>306</v>
      </c>
      <c r="E129" t="str">
        <f t="shared" si="1"/>
        <v>0302037 - Proj. DCEA.412.Agricare.GM</v>
      </c>
    </row>
    <row r="130" spans="1:5" ht="15">
      <c r="A130" s="132" t="s">
        <v>307</v>
      </c>
      <c r="B130" s="132" t="s">
        <v>308</v>
      </c>
      <c r="E130" t="str">
        <f t="shared" si="1"/>
        <v>0302038 - Proj. DCEA.PS.391.Sondarlab.FF</v>
      </c>
    </row>
    <row r="131" spans="1:5" ht="15">
      <c r="A131" s="133" t="s">
        <v>309</v>
      </c>
      <c r="B131" s="133" t="s">
        <v>310</v>
      </c>
      <c r="E131" t="str">
        <f aca="true" t="shared" si="2" ref="E131:E194">CONCATENATE(A131," - ",B131)</f>
        <v>0302039 - Proj. DCEA.PS.410.Porto Cruz.TR</v>
      </c>
    </row>
    <row r="132" spans="1:5" ht="15">
      <c r="A132" s="132" t="s">
        <v>311</v>
      </c>
      <c r="B132" s="132" t="s">
        <v>312</v>
      </c>
      <c r="E132" t="str">
        <f t="shared" si="2"/>
        <v>0302040 - Proj. DCEA.PS.411. Sintra/Cascais.JF</v>
      </c>
    </row>
    <row r="133" spans="1:5" ht="15">
      <c r="A133" s="133" t="s">
        <v>313</v>
      </c>
      <c r="B133" s="133" t="s">
        <v>314</v>
      </c>
      <c r="E133" t="str">
        <f t="shared" si="2"/>
        <v>0302041 - Proj. DCEA.PS.415.CML.ZER.FF</v>
      </c>
    </row>
    <row r="134" spans="1:5" ht="15">
      <c r="A134" s="132" t="s">
        <v>315</v>
      </c>
      <c r="B134" s="132" t="s">
        <v>316</v>
      </c>
      <c r="E134" t="str">
        <f t="shared" si="2"/>
        <v>0302042 - Proj. DCEA.PS.417.Sogilub.GM</v>
      </c>
    </row>
    <row r="135" spans="1:5" ht="15">
      <c r="A135" s="133" t="s">
        <v>317</v>
      </c>
      <c r="B135" s="133" t="s">
        <v>318</v>
      </c>
      <c r="E135" t="str">
        <f t="shared" si="2"/>
        <v>0302043 - Cursos Erasmos/PA</v>
      </c>
    </row>
    <row r="136" spans="1:5" ht="15">
      <c r="A136" s="132" t="s">
        <v>319</v>
      </c>
      <c r="B136" s="132" t="s">
        <v>320</v>
      </c>
      <c r="E136" t="str">
        <f t="shared" si="2"/>
        <v>0302044 - Proj. PTDC/AAC-AMB/120702/2010</v>
      </c>
    </row>
    <row r="137" spans="1:5" ht="15">
      <c r="A137" s="133" t="s">
        <v>321</v>
      </c>
      <c r="B137" s="133" t="s">
        <v>322</v>
      </c>
      <c r="E137" t="str">
        <f t="shared" si="2"/>
        <v>0302045 - Proj. DCEA.PS.422.EPAL.ACR</v>
      </c>
    </row>
    <row r="138" spans="1:5" ht="15">
      <c r="A138" s="132" t="s">
        <v>323</v>
      </c>
      <c r="B138" s="132" t="s">
        <v>324</v>
      </c>
      <c r="E138" t="str">
        <f t="shared" si="2"/>
        <v>0302046 - Proj. DCEA.PS.423 .Consulgal.GM</v>
      </c>
    </row>
    <row r="139" spans="1:5" ht="15">
      <c r="A139" s="133" t="s">
        <v>325</v>
      </c>
      <c r="B139" s="133" t="s">
        <v>326</v>
      </c>
      <c r="E139" t="str">
        <f t="shared" si="2"/>
        <v>0302047 - Prot. FCT/UCP - REESKILLS</v>
      </c>
    </row>
    <row r="140" spans="1:5" ht="15">
      <c r="A140" s="132" t="s">
        <v>327</v>
      </c>
      <c r="B140" s="132" t="s">
        <v>328</v>
      </c>
      <c r="E140" t="str">
        <f t="shared" si="2"/>
        <v>0302048 - Proj. DCEA.PS.426.APA764/2013.NV</v>
      </c>
    </row>
    <row r="141" spans="1:5" ht="15">
      <c r="A141" s="133" t="s">
        <v>329</v>
      </c>
      <c r="B141" s="133" t="s">
        <v>330</v>
      </c>
      <c r="E141" t="str">
        <f t="shared" si="2"/>
        <v>0302049 - Proj. DCEA.PS.428.Adene.JS</v>
      </c>
    </row>
    <row r="142" spans="1:5" ht="15">
      <c r="A142" s="132" t="s">
        <v>331</v>
      </c>
      <c r="B142" s="132" t="s">
        <v>332</v>
      </c>
      <c r="E142" t="str">
        <f t="shared" si="2"/>
        <v>0302050 - Proj. InSmart nº 314164 (DCEA 429)</v>
      </c>
    </row>
    <row r="143" spans="1:5" ht="15">
      <c r="A143" s="133" t="s">
        <v>333</v>
      </c>
      <c r="B143" s="133" t="s">
        <v>334</v>
      </c>
      <c r="E143" t="str">
        <f t="shared" si="2"/>
        <v>0302051 - Proj. DCEA.PS.436.GBV.GM</v>
      </c>
    </row>
    <row r="144" spans="1:5" ht="15">
      <c r="A144" s="132" t="s">
        <v>335</v>
      </c>
      <c r="B144" s="132" t="s">
        <v>336</v>
      </c>
      <c r="E144" t="str">
        <f t="shared" si="2"/>
        <v>0302052 - Proj. DCEA.PS.435.CMC.FF</v>
      </c>
    </row>
    <row r="145" spans="1:5" ht="15">
      <c r="A145" s="133" t="s">
        <v>337</v>
      </c>
      <c r="B145" s="133" t="s">
        <v>338</v>
      </c>
      <c r="E145" t="str">
        <f t="shared" si="2"/>
        <v>0302053 - Proj. DCEA.PS.439.APA.Baixo Carbono.RS</v>
      </c>
    </row>
    <row r="146" spans="1:5" ht="15">
      <c r="A146" s="132" t="s">
        <v>339</v>
      </c>
      <c r="B146" s="132" t="s">
        <v>340</v>
      </c>
      <c r="E146" t="str">
        <f t="shared" si="2"/>
        <v>0302054 - Proj. DCEA.PS.437.CCDRn.FF</v>
      </c>
    </row>
    <row r="147" spans="1:5" ht="15">
      <c r="A147" s="133" t="s">
        <v>341</v>
      </c>
      <c r="B147" s="133" t="s">
        <v>342</v>
      </c>
      <c r="E147" t="str">
        <f t="shared" si="2"/>
        <v>0302055 - Proj. DCEA.PS.440.AG.21JF</v>
      </c>
    </row>
    <row r="148" spans="1:5" ht="15">
      <c r="A148" s="132" t="s">
        <v>343</v>
      </c>
      <c r="B148" s="132" t="s">
        <v>344</v>
      </c>
      <c r="E148" t="str">
        <f t="shared" si="2"/>
        <v>0302056 - Proj. DCEA.PS.444.APA.Sacos Plásticos.GM</v>
      </c>
    </row>
    <row r="149" spans="1:5" ht="15">
      <c r="A149" s="133" t="s">
        <v>345</v>
      </c>
      <c r="B149" s="133" t="s">
        <v>346</v>
      </c>
      <c r="E149" t="str">
        <f t="shared" si="2"/>
        <v>0302057 - Proj. DCEA.PS.442.Carta Desporto.JM</v>
      </c>
    </row>
    <row r="150" spans="1:5" ht="15">
      <c r="A150" s="132" t="s">
        <v>347</v>
      </c>
      <c r="B150" s="132" t="s">
        <v>348</v>
      </c>
      <c r="E150" t="str">
        <f t="shared" si="2"/>
        <v>0302058 - Proj. DCEA.PS.443.EPAL.PC</v>
      </c>
    </row>
    <row r="151" spans="1:5" ht="15">
      <c r="A151" s="133" t="s">
        <v>349</v>
      </c>
      <c r="B151" s="133" t="s">
        <v>350</v>
      </c>
      <c r="E151" t="str">
        <f t="shared" si="2"/>
        <v>0302059 - Proj. DCEA.PS.441. ERSAR.Dep</v>
      </c>
    </row>
    <row r="152" spans="1:5" ht="15">
      <c r="A152" s="132" t="s">
        <v>351</v>
      </c>
      <c r="B152" s="132" t="s">
        <v>352</v>
      </c>
      <c r="E152" t="str">
        <f t="shared" si="2"/>
        <v>0302060 - Proj. DCEA.PI.446.ClimAdaPT.Local.JS</v>
      </c>
    </row>
    <row r="153" spans="1:5" ht="15">
      <c r="A153" s="133" t="s">
        <v>353</v>
      </c>
      <c r="B153" s="133" t="s">
        <v>354</v>
      </c>
      <c r="E153" t="str">
        <f t="shared" si="2"/>
        <v>0302061 - Proj. IF/01106/2012/CP0153/CT0003-Renato Rosa</v>
      </c>
    </row>
    <row r="154" spans="1:5" ht="15">
      <c r="A154" s="132" t="s">
        <v>355</v>
      </c>
      <c r="B154" s="132" t="s">
        <v>356</v>
      </c>
      <c r="E154" t="str">
        <f t="shared" si="2"/>
        <v>0302062 - Proj. DCEA.PS.447.Valormed.Águas Residuais.RM</v>
      </c>
    </row>
    <row r="155" spans="1:5" ht="15">
      <c r="A155" s="133" t="s">
        <v>357</v>
      </c>
      <c r="B155" s="133" t="s">
        <v>358</v>
      </c>
      <c r="E155" t="str">
        <f t="shared" si="2"/>
        <v>0302063 - Proj. DCEA.PS.448.Rel.Sustentabilidade.JCF</v>
      </c>
    </row>
    <row r="156" spans="1:5" ht="15">
      <c r="A156" s="132" t="s">
        <v>359</v>
      </c>
      <c r="B156" s="132" t="s">
        <v>360</v>
      </c>
      <c r="E156" t="str">
        <f t="shared" si="2"/>
        <v>0302064 - Proj. DCEA.PS.449.CCDRLVT.FF</v>
      </c>
    </row>
    <row r="157" spans="1:5" ht="15">
      <c r="A157" s="133" t="s">
        <v>361</v>
      </c>
      <c r="B157" s="133" t="s">
        <v>362</v>
      </c>
      <c r="E157" t="str">
        <f t="shared" si="2"/>
        <v>0302065 - Proj. DCEA 453 Vários Proj. GM</v>
      </c>
    </row>
    <row r="158" spans="1:5" ht="15">
      <c r="A158" s="132" t="s">
        <v>363</v>
      </c>
      <c r="B158" s="132" t="s">
        <v>364</v>
      </c>
      <c r="E158" t="str">
        <f t="shared" si="2"/>
        <v>0302066 - Proj. DCEA.PS.454.Área Marinha.JCF</v>
      </c>
    </row>
    <row r="159" spans="1:5" ht="15">
      <c r="A159" s="133" t="s">
        <v>365</v>
      </c>
      <c r="B159" s="133" t="s">
        <v>366</v>
      </c>
      <c r="E159" t="str">
        <f t="shared" si="2"/>
        <v>0302067 - "Proj. PT02-2ºRPS-0046 ""Pesca ó Peixe"""</v>
      </c>
    </row>
    <row r="160" spans="1:5" ht="15">
      <c r="A160" s="132" t="s">
        <v>367</v>
      </c>
      <c r="B160" s="132" t="s">
        <v>368</v>
      </c>
      <c r="E160" t="str">
        <f t="shared" si="2"/>
        <v>0302068 - Proj. DCEA.PS.455.Ceslasia.FS</v>
      </c>
    </row>
    <row r="161" spans="1:5" ht="15">
      <c r="A161" s="133" t="s">
        <v>369</v>
      </c>
      <c r="B161" s="133" t="s">
        <v>370</v>
      </c>
      <c r="E161" t="str">
        <f t="shared" si="2"/>
        <v>0302069 - Laboratorio de Operações e Processos (LOP)</v>
      </c>
    </row>
    <row r="162" spans="1:5" ht="15">
      <c r="A162" s="132" t="s">
        <v>371</v>
      </c>
      <c r="B162" s="132" t="s">
        <v>372</v>
      </c>
      <c r="E162" t="str">
        <f t="shared" si="2"/>
        <v>0302070 - Proj. DCEA.PS.456.CML-Fase III.FF</v>
      </c>
    </row>
    <row r="163" spans="1:5" ht="15">
      <c r="A163" s="133" t="s">
        <v>373</v>
      </c>
      <c r="B163" s="133" t="s">
        <v>374</v>
      </c>
      <c r="E163" t="str">
        <f t="shared" si="2"/>
        <v>0302071 - Proj. DCEA.PS.457.APA28.RS</v>
      </c>
    </row>
    <row r="164" spans="1:5" ht="15">
      <c r="A164" s="132" t="s">
        <v>375</v>
      </c>
      <c r="B164" s="132" t="s">
        <v>376</v>
      </c>
      <c r="E164" t="str">
        <f t="shared" si="2"/>
        <v>0302072 - Proj. DCEA.PS.452.CMTV.Orç. participatvo.JF</v>
      </c>
    </row>
    <row r="165" spans="1:5" ht="15">
      <c r="A165" s="133" t="s">
        <v>377</v>
      </c>
      <c r="B165" s="133" t="s">
        <v>378</v>
      </c>
      <c r="E165" t="str">
        <f t="shared" si="2"/>
        <v>0302073 - Proj. 4KET4Reuse (SOE1/P1/E0253) </v>
      </c>
    </row>
    <row r="166" spans="1:5" ht="15">
      <c r="A166" s="132" t="s">
        <v>379</v>
      </c>
      <c r="B166" s="132" t="s">
        <v>380</v>
      </c>
      <c r="E166" t="str">
        <f t="shared" si="2"/>
        <v>0302074 - Proj. Climatic-KIC-RIS-Lisboa</v>
      </c>
    </row>
    <row r="167" spans="1:5" ht="15">
      <c r="A167" s="133" t="s">
        <v>381</v>
      </c>
      <c r="B167" s="133" t="s">
        <v>382</v>
      </c>
      <c r="E167" t="str">
        <f t="shared" si="2"/>
        <v>0302075 - Proj. DCEA.PS.459.EPAL.Curso de Pós-Graduação Gestão da Água.FS/LA</v>
      </c>
    </row>
    <row r="168" spans="1:5" ht="15">
      <c r="A168" s="132" t="s">
        <v>383</v>
      </c>
      <c r="B168" s="132" t="s">
        <v>384</v>
      </c>
      <c r="E168" t="str">
        <f t="shared" si="2"/>
        <v>0302076 - Proj. DCEA.PS.462.Fabrióleo.JM</v>
      </c>
    </row>
    <row r="169" spans="1:5" ht="15">
      <c r="A169" s="133" t="s">
        <v>385</v>
      </c>
      <c r="B169" s="133" t="s">
        <v>386</v>
      </c>
      <c r="E169" t="str">
        <f t="shared" si="2"/>
        <v>0302077 - Proj. DCEA.PS.461.EDP.JS</v>
      </c>
    </row>
    <row r="170" spans="1:5" ht="15">
      <c r="A170" s="132" t="s">
        <v>387</v>
      </c>
      <c r="B170" s="132" t="s">
        <v>388</v>
      </c>
      <c r="E170" t="str">
        <f t="shared" si="2"/>
        <v>0302078 - Proj. DCEA.PS.463.CC-RenatoRosa.RR</v>
      </c>
    </row>
    <row r="171" spans="1:5" ht="15">
      <c r="A171" s="133" t="s">
        <v>389</v>
      </c>
      <c r="B171" s="133" t="s">
        <v>390</v>
      </c>
      <c r="E171" t="str">
        <f t="shared" si="2"/>
        <v>0302079 - Proj. PGI 02400 REMIX</v>
      </c>
    </row>
    <row r="172" spans="1:5" ht="15">
      <c r="A172" s="132" t="s">
        <v>391</v>
      </c>
      <c r="B172" s="132" t="s">
        <v>392</v>
      </c>
      <c r="E172" t="str">
        <f t="shared" si="2"/>
        <v>0302080 - Proj. INTERREG MED PrioritEE</v>
      </c>
    </row>
    <row r="173" spans="1:5" ht="15">
      <c r="A173" s="133" t="s">
        <v>393</v>
      </c>
      <c r="B173" s="133" t="s">
        <v>394</v>
      </c>
      <c r="E173" t="str">
        <f t="shared" si="2"/>
        <v>0302081 - Proj. Madeira-Res.Sólidos ( DCEA 71)</v>
      </c>
    </row>
    <row r="174" spans="1:5" ht="15">
      <c r="A174" s="132" t="s">
        <v>395</v>
      </c>
      <c r="B174" s="132" t="s">
        <v>396</v>
      </c>
      <c r="E174" t="str">
        <f t="shared" si="2"/>
        <v>0302082 - Proj. Açores-Prec.Interna do Fósforo (DCEA 75)</v>
      </c>
    </row>
    <row r="175" spans="1:5" ht="15">
      <c r="A175" s="133" t="s">
        <v>397</v>
      </c>
      <c r="B175" s="133" t="s">
        <v>398</v>
      </c>
      <c r="E175" t="str">
        <f t="shared" si="2"/>
        <v>0302083 - Proj. DCEA.PS.466.CEDRU.JS</v>
      </c>
    </row>
    <row r="176" spans="1:5" ht="15">
      <c r="A176" s="132" t="s">
        <v>399</v>
      </c>
      <c r="B176" s="132" t="s">
        <v>400</v>
      </c>
      <c r="E176" t="str">
        <f t="shared" si="2"/>
        <v>0302084 - Proj. DCEA.PS.467.ALVT.APM</v>
      </c>
    </row>
    <row r="177" spans="1:5" ht="15">
      <c r="A177" s="133" t="s">
        <v>401</v>
      </c>
      <c r="B177" s="133" t="s">
        <v>402</v>
      </c>
      <c r="E177" t="str">
        <f t="shared" si="2"/>
        <v>0302085 - Proj. Climate KIC Journey 2017</v>
      </c>
    </row>
    <row r="178" spans="1:5" ht="15">
      <c r="A178" s="132" t="s">
        <v>403</v>
      </c>
      <c r="B178" s="132" t="s">
        <v>404</v>
      </c>
      <c r="E178" t="str">
        <f t="shared" si="2"/>
        <v>0302086 - Proj. DCEA.PS.468.3Drivers.SS</v>
      </c>
    </row>
    <row r="179" spans="1:5" ht="15">
      <c r="A179" s="133" t="s">
        <v>405</v>
      </c>
      <c r="B179" s="133" t="s">
        <v>406</v>
      </c>
      <c r="E179" t="str">
        <f t="shared" si="2"/>
        <v>0302087 - Proj. Madeira FF (405)</v>
      </c>
    </row>
    <row r="180" spans="1:5" ht="15">
      <c r="A180" s="132" t="s">
        <v>407</v>
      </c>
      <c r="B180" s="132" t="s">
        <v>408</v>
      </c>
      <c r="E180" t="str">
        <f t="shared" si="2"/>
        <v>0302088 - Proj. IRAR (296)</v>
      </c>
    </row>
    <row r="181" spans="1:5" ht="15">
      <c r="A181" s="133" t="s">
        <v>409</v>
      </c>
      <c r="B181" s="133" t="s">
        <v>410</v>
      </c>
      <c r="E181" t="str">
        <f t="shared" si="2"/>
        <v>0302089 - Proj. Parque Expo  (185)</v>
      </c>
    </row>
    <row r="182" spans="1:5" ht="15">
      <c r="A182" s="132" t="s">
        <v>411</v>
      </c>
      <c r="B182" s="132" t="s">
        <v>412</v>
      </c>
      <c r="E182" t="str">
        <f t="shared" si="2"/>
        <v>0302090 - Proj. DCEA.PS.471.AP2H2.SS</v>
      </c>
    </row>
    <row r="183" spans="1:5" ht="15">
      <c r="A183" s="133" t="s">
        <v>413</v>
      </c>
      <c r="B183" s="133" t="s">
        <v>414</v>
      </c>
      <c r="E183" t="str">
        <f t="shared" si="2"/>
        <v>0302091 - Proj. Climate-KIC RIS Developer</v>
      </c>
    </row>
    <row r="184" spans="1:5" ht="15">
      <c r="A184" s="132" t="s">
        <v>415</v>
      </c>
      <c r="B184" s="132" t="s">
        <v>416</v>
      </c>
      <c r="E184" t="str">
        <f t="shared" si="2"/>
        <v>0302092 - Proj DCEA.PS.469.ANA.FF</v>
      </c>
    </row>
    <row r="185" spans="1:5" ht="15">
      <c r="A185" s="133" t="s">
        <v>417</v>
      </c>
      <c r="B185" s="133" t="s">
        <v>418</v>
      </c>
      <c r="E185" t="str">
        <f t="shared" si="2"/>
        <v>0302093 - Proj. Climate Kic- SSD Alfama 2017</v>
      </c>
    </row>
    <row r="186" spans="1:5" ht="15">
      <c r="A186" s="132" t="s">
        <v>419</v>
      </c>
      <c r="B186" s="132" t="s">
        <v>420</v>
      </c>
      <c r="E186" t="str">
        <f t="shared" si="2"/>
        <v>0302094 - Proj. DCEA.PS.425.FCSH.AC</v>
      </c>
    </row>
    <row r="187" spans="1:5" ht="15">
      <c r="A187" s="133" t="s">
        <v>421</v>
      </c>
      <c r="B187" s="133" t="s">
        <v>422</v>
      </c>
      <c r="E187" t="str">
        <f t="shared" si="2"/>
        <v>0302095 - Proj. DCEA.PS.472.Adene.SS</v>
      </c>
    </row>
    <row r="188" spans="1:5" ht="15">
      <c r="A188" s="132" t="s">
        <v>423</v>
      </c>
      <c r="B188" s="132" t="s">
        <v>424</v>
      </c>
      <c r="E188" t="str">
        <f t="shared" si="2"/>
        <v>0302096 - Proj. DCEA.PS.473.Fundo Ambiental do Estado Português</v>
      </c>
    </row>
    <row r="189" spans="1:5" ht="15">
      <c r="A189" s="133" t="s">
        <v>425</v>
      </c>
      <c r="B189" s="133" t="s">
        <v>426</v>
      </c>
      <c r="E189" t="str">
        <f t="shared" si="2"/>
        <v>0302097 - Proj. OceanWise EAPA-252/2016 (Interreg Espaço Atlântico)</v>
      </c>
    </row>
    <row r="190" spans="1:5" ht="15">
      <c r="A190" s="132" t="s">
        <v>427</v>
      </c>
      <c r="B190" s="132" t="s">
        <v>428</v>
      </c>
      <c r="E190" t="str">
        <f t="shared" si="2"/>
        <v>0302098 - Proj. Kic Ris Developer 2018</v>
      </c>
    </row>
    <row r="191" spans="1:5" ht="15">
      <c r="A191" s="133" t="s">
        <v>429</v>
      </c>
      <c r="B191" s="133" t="s">
        <v>430</v>
      </c>
      <c r="E191" t="str">
        <f t="shared" si="2"/>
        <v>0302099 - Proj. Climate Kic Journey 2018</v>
      </c>
    </row>
    <row r="192" spans="1:5" ht="15">
      <c r="A192" s="132" t="s">
        <v>431</v>
      </c>
      <c r="B192" s="132" t="s">
        <v>432</v>
      </c>
      <c r="E192" t="str">
        <f t="shared" si="2"/>
        <v>0302100 - Proj. Pioneers Into Practice (PIP)</v>
      </c>
    </row>
    <row r="193" spans="1:5" ht="15">
      <c r="A193" s="133" t="s">
        <v>433</v>
      </c>
      <c r="B193" s="133" t="s">
        <v>434</v>
      </c>
      <c r="E193" t="str">
        <f t="shared" si="2"/>
        <v>0302101 - Proj.  DCEA.PI.477.GEOTA.JJM</v>
      </c>
    </row>
    <row r="194" spans="1:5" ht="15">
      <c r="A194" s="132" t="s">
        <v>435</v>
      </c>
      <c r="B194" s="132" t="s">
        <v>436</v>
      </c>
      <c r="E194" t="str">
        <f t="shared" si="2"/>
        <v>0302102 - Proj. DCEA.PS.481.F.Amb.RS (Cooperação entre o Fundo Ambiental de Universidades)</v>
      </c>
    </row>
    <row r="195" spans="1:5" ht="15">
      <c r="A195" s="133" t="s">
        <v>437</v>
      </c>
      <c r="B195" s="133" t="s">
        <v>438</v>
      </c>
      <c r="E195" t="str">
        <f aca="true" t="shared" si="3" ref="E195:E258">CONCATENATE(A195," - ",B195)</f>
        <v>0302103 - Proj. DCEA.PS.478.EDP.PC</v>
      </c>
    </row>
    <row r="196" spans="1:5" ht="15">
      <c r="A196" s="132" t="s">
        <v>439</v>
      </c>
      <c r="B196" s="132" t="s">
        <v>440</v>
      </c>
      <c r="E196" t="str">
        <f t="shared" si="3"/>
        <v>0302104 - Proj. DCEA.PS.479.Resultados JS</v>
      </c>
    </row>
    <row r="197" spans="1:5" ht="15">
      <c r="A197" s="133" t="s">
        <v>441</v>
      </c>
      <c r="B197" s="133" t="s">
        <v>442</v>
      </c>
      <c r="E197" t="str">
        <f t="shared" si="3"/>
        <v>0302105 - Proj. Climate Kic- SSD Alfama 2018</v>
      </c>
    </row>
    <row r="198" spans="1:5" ht="15">
      <c r="A198" s="132" t="s">
        <v>443</v>
      </c>
      <c r="B198" s="132" t="s">
        <v>444</v>
      </c>
      <c r="E198" t="str">
        <f t="shared" si="3"/>
        <v>0302106 - Pro. CEMOWAS2 - SOE2/P5/F0505</v>
      </c>
    </row>
    <row r="199" spans="1:5" ht="15">
      <c r="A199" s="133" t="s">
        <v>445</v>
      </c>
      <c r="B199" s="133" t="s">
        <v>446</v>
      </c>
      <c r="E199" t="str">
        <f t="shared" si="3"/>
        <v>0302107 - Proj. Climate KIC-EIT RIS Communication &amp; Outreach</v>
      </c>
    </row>
    <row r="200" spans="1:5" ht="15">
      <c r="A200" s="132" t="s">
        <v>447</v>
      </c>
      <c r="B200" s="132" t="s">
        <v>448</v>
      </c>
      <c r="E200" t="str">
        <f t="shared" si="3"/>
        <v>0302108 - Proj. PDR2020-1.0.1-FEADER-031159</v>
      </c>
    </row>
    <row r="201" spans="1:5" ht="15">
      <c r="A201" s="133" t="s">
        <v>449</v>
      </c>
      <c r="B201" s="133" t="s">
        <v>450</v>
      </c>
      <c r="E201" t="str">
        <f t="shared" si="3"/>
        <v>0302109 - Proj. PDR2020-1.0.1-FEADER-031186</v>
      </c>
    </row>
    <row r="202" spans="1:5" ht="15">
      <c r="A202" s="132" t="s">
        <v>451</v>
      </c>
      <c r="B202" s="132" t="s">
        <v>452</v>
      </c>
      <c r="E202" t="str">
        <f t="shared" si="3"/>
        <v>0302110 - X (Não usar)</v>
      </c>
    </row>
    <row r="203" spans="1:5" ht="15">
      <c r="A203" s="133" t="s">
        <v>453</v>
      </c>
      <c r="B203" s="133" t="s">
        <v>454</v>
      </c>
      <c r="E203" t="str">
        <f t="shared" si="3"/>
        <v>0302111 - Proj. Climate KiC - CrossIdeas</v>
      </c>
    </row>
    <row r="204" spans="1:5" ht="15">
      <c r="A204" s="132" t="s">
        <v>455</v>
      </c>
      <c r="B204" s="132" t="s">
        <v>456</v>
      </c>
      <c r="E204" t="str">
        <f t="shared" si="3"/>
        <v>0302112 - Proj. DCEA.PS.483.Navigator.FF</v>
      </c>
    </row>
    <row r="205" spans="1:5" ht="15">
      <c r="A205" s="133" t="s">
        <v>457</v>
      </c>
      <c r="B205" s="133" t="s">
        <v>458</v>
      </c>
      <c r="E205" t="str">
        <f t="shared" si="3"/>
        <v>0302113 - Proj. DCEA.PS.484.TejoAtlantico.RM</v>
      </c>
    </row>
    <row r="206" spans="1:5" ht="15">
      <c r="A206" s="132" t="s">
        <v>459</v>
      </c>
      <c r="B206" s="132" t="s">
        <v>460</v>
      </c>
      <c r="E206" t="str">
        <f t="shared" si="3"/>
        <v>0302114 - Proj. DCEA.PS.482.AdP.LA</v>
      </c>
    </row>
    <row r="207" spans="1:5" ht="15">
      <c r="A207" s="133" t="s">
        <v>461</v>
      </c>
      <c r="B207" s="133" t="s">
        <v>462</v>
      </c>
      <c r="E207" t="str">
        <f t="shared" si="3"/>
        <v>0302115 - Proj. Climate KIC SUSHI</v>
      </c>
    </row>
    <row r="208" spans="1:5" ht="15">
      <c r="A208" s="132" t="s">
        <v>463</v>
      </c>
      <c r="B208" s="132" t="s">
        <v>464</v>
      </c>
      <c r="E208" t="str">
        <f t="shared" si="3"/>
        <v>0302116 - Proj. Climate KIC Climathon Portugal</v>
      </c>
    </row>
    <row r="209" spans="1:5" ht="15">
      <c r="A209" s="133" t="s">
        <v>465</v>
      </c>
      <c r="B209" s="133" t="s">
        <v>466</v>
      </c>
      <c r="E209" t="str">
        <f t="shared" si="3"/>
        <v>0302117 - Proj. DCEA.PS.488.Cont. Trafego-CML.FF</v>
      </c>
    </row>
    <row r="210" spans="1:5" ht="15">
      <c r="A210" s="132" t="s">
        <v>467</v>
      </c>
      <c r="B210" s="132" t="s">
        <v>468</v>
      </c>
      <c r="E210" t="str">
        <f t="shared" si="3"/>
        <v>0302118 - Proj. DCEA.PS.487.Rel.SustentabilidadeCMTV.JCF</v>
      </c>
    </row>
    <row r="211" spans="1:5" ht="15">
      <c r="A211" s="133" t="s">
        <v>469</v>
      </c>
      <c r="B211" s="133" t="s">
        <v>470</v>
      </c>
      <c r="E211" t="str">
        <f t="shared" si="3"/>
        <v>0302119 - Proj.  DCEA.PS.489.ENAR2020.APA.FF</v>
      </c>
    </row>
    <row r="212" spans="1:5" ht="15">
      <c r="A212" s="132" t="s">
        <v>471</v>
      </c>
      <c r="B212" s="132" t="s">
        <v>472</v>
      </c>
      <c r="E212" t="str">
        <f t="shared" si="3"/>
        <v>0302120 - Proj. ERASMUS+PARTIBRIDGES</v>
      </c>
    </row>
    <row r="213" spans="1:5" ht="15">
      <c r="A213" s="133" t="s">
        <v>473</v>
      </c>
      <c r="B213" s="133" t="s">
        <v>474</v>
      </c>
      <c r="E213" t="str">
        <f t="shared" si="3"/>
        <v>0303001 - PD-E-Planeamento</v>
      </c>
    </row>
    <row r="214" spans="1:5" ht="15">
      <c r="A214" s="132" t="s">
        <v>475</v>
      </c>
      <c r="B214" s="132" t="s">
        <v>476</v>
      </c>
      <c r="E214" t="str">
        <f t="shared" si="3"/>
        <v>0303002 - PD-Ambiente(PDAS)</v>
      </c>
    </row>
    <row r="215" spans="1:5" ht="15">
      <c r="A215" s="133" t="s">
        <v>477</v>
      </c>
      <c r="B215" s="133" t="s">
        <v>478</v>
      </c>
      <c r="E215" t="str">
        <f t="shared" si="3"/>
        <v>0303003 - PD-Politicas de Desenvolvimento Sustentável(PDACPDS)</v>
      </c>
    </row>
    <row r="216" spans="1:5" ht="15">
      <c r="A216" s="132" t="s">
        <v>479</v>
      </c>
      <c r="B216" s="132" t="s">
        <v>480</v>
      </c>
      <c r="E216" t="str">
        <f t="shared" si="3"/>
        <v>0304020101 - Proj. Investigador Doutorado-DCEA</v>
      </c>
    </row>
    <row r="217" spans="1:5" ht="15">
      <c r="A217" s="133" t="s">
        <v>481</v>
      </c>
      <c r="B217" s="133" t="s">
        <v>482</v>
      </c>
      <c r="E217" t="str">
        <f t="shared" si="3"/>
        <v>0304020201 - Proj. ClimateKIC HubManagement 2019</v>
      </c>
    </row>
    <row r="218" spans="1:5" ht="15">
      <c r="A218" s="132" t="s">
        <v>483</v>
      </c>
      <c r="B218" s="132" t="s">
        <v>484</v>
      </c>
      <c r="E218" t="str">
        <f t="shared" si="3"/>
        <v>0304020202 - Proj. Pioneers Into Practice 2019</v>
      </c>
    </row>
    <row r="219" spans="1:5" ht="15">
      <c r="A219" s="133" t="s">
        <v>485</v>
      </c>
      <c r="B219" s="133" t="s">
        <v>486</v>
      </c>
      <c r="E219" t="str">
        <f t="shared" si="3"/>
        <v>0304020203 - Proj. ClimateKIC Journey 2019</v>
      </c>
    </row>
    <row r="220" spans="1:5" ht="15">
      <c r="A220" s="132" t="s">
        <v>487</v>
      </c>
      <c r="B220" s="132" t="s">
        <v>488</v>
      </c>
      <c r="E220" t="str">
        <f t="shared" si="3"/>
        <v>0304020204 - Proj. MAR-04.03.01-FEAMP-0170-Ondas do Oeste</v>
      </c>
    </row>
    <row r="221" spans="1:5" ht="15">
      <c r="A221" s="133" t="s">
        <v>489</v>
      </c>
      <c r="B221" s="133" t="s">
        <v>490</v>
      </c>
      <c r="E221" t="str">
        <f t="shared" si="3"/>
        <v>0304020205 - Proj. Climate Kic SUSHIC 2019</v>
      </c>
    </row>
    <row r="222" spans="1:5" ht="15">
      <c r="A222" s="132" t="s">
        <v>491</v>
      </c>
      <c r="B222" s="132" t="s">
        <v>492</v>
      </c>
      <c r="E222" t="str">
        <f t="shared" si="3"/>
        <v>0304020206 - Proj. STRATEGY CCUS-837754</v>
      </c>
    </row>
    <row r="223" spans="1:5" ht="15">
      <c r="A223" s="133" t="s">
        <v>493</v>
      </c>
      <c r="B223" s="133" t="s">
        <v>494</v>
      </c>
      <c r="E223" t="str">
        <f t="shared" si="3"/>
        <v>0304020207 - Proj. Climate KIC- PhD Catapult</v>
      </c>
    </row>
    <row r="224" spans="1:5" ht="15">
      <c r="A224" s="132" t="s">
        <v>495</v>
      </c>
      <c r="B224" s="132" t="s">
        <v>496</v>
      </c>
      <c r="E224" t="str">
        <f t="shared" si="3"/>
        <v>0304020208 - Proj. PGI06172 CAPonLITTER</v>
      </c>
    </row>
    <row r="225" spans="1:5" ht="15">
      <c r="A225" s="133" t="s">
        <v>1640</v>
      </c>
      <c r="B225" s="133" t="s">
        <v>1641</v>
      </c>
      <c r="E225" t="str">
        <f t="shared" si="3"/>
        <v>0304020209 - Proj.MAR-01.03.01-FEAMP-0028</v>
      </c>
    </row>
    <row r="226" spans="1:5" ht="15">
      <c r="A226" s="132" t="s">
        <v>497</v>
      </c>
      <c r="B226" s="132" t="s">
        <v>69</v>
      </c>
      <c r="E226" t="str">
        <f t="shared" si="3"/>
        <v>040101001 - Pessoal Docente do Quadro</v>
      </c>
    </row>
    <row r="227" spans="1:5" ht="15">
      <c r="A227" s="133" t="s">
        <v>498</v>
      </c>
      <c r="B227" s="133" t="s">
        <v>71</v>
      </c>
      <c r="E227" t="str">
        <f t="shared" si="3"/>
        <v>040101002 - Pessoal Docente Além Quadro</v>
      </c>
    </row>
    <row r="228" spans="1:5" ht="15">
      <c r="A228" s="132" t="s">
        <v>499</v>
      </c>
      <c r="B228" s="132" t="s">
        <v>73</v>
      </c>
      <c r="E228" t="str">
        <f t="shared" si="3"/>
        <v>040101003 - Pessoal Não Docente do Quadro</v>
      </c>
    </row>
    <row r="229" spans="1:5" ht="15">
      <c r="A229" s="133" t="s">
        <v>500</v>
      </c>
      <c r="B229" s="133" t="s">
        <v>75</v>
      </c>
      <c r="E229" t="str">
        <f t="shared" si="3"/>
        <v>040101004 - Pessoal Não Docente Além Quadro</v>
      </c>
    </row>
    <row r="230" spans="1:5" ht="15">
      <c r="A230" s="132" t="s">
        <v>501</v>
      </c>
      <c r="B230" s="132" t="s">
        <v>77</v>
      </c>
      <c r="E230" t="str">
        <f t="shared" si="3"/>
        <v>040101005 - Pessoal Não Docente Requisitado</v>
      </c>
    </row>
    <row r="231" spans="1:5" ht="15">
      <c r="A231" s="133" t="s">
        <v>502</v>
      </c>
      <c r="B231" s="133" t="s">
        <v>79</v>
      </c>
      <c r="E231" t="str">
        <f t="shared" si="3"/>
        <v>040101006 - Bolseiros </v>
      </c>
    </row>
    <row r="232" spans="1:5" ht="15">
      <c r="A232" s="132" t="s">
        <v>503</v>
      </c>
      <c r="B232" s="132" t="s">
        <v>504</v>
      </c>
      <c r="E232" t="str">
        <f t="shared" si="3"/>
        <v>04010201 - I Ciclo-DI</v>
      </c>
    </row>
    <row r="233" spans="1:5" ht="15">
      <c r="A233" s="133" t="s">
        <v>505</v>
      </c>
      <c r="B233" s="133" t="s">
        <v>506</v>
      </c>
      <c r="E233" t="str">
        <f t="shared" si="3"/>
        <v>04010202 - II Ciclo-DI</v>
      </c>
    </row>
    <row r="234" spans="1:5" ht="15">
      <c r="A234" s="132" t="s">
        <v>507</v>
      </c>
      <c r="B234" s="132" t="s">
        <v>508</v>
      </c>
      <c r="E234" t="str">
        <f t="shared" si="3"/>
        <v>04010203 - III Ciclo-DI</v>
      </c>
    </row>
    <row r="235" spans="1:5" ht="15">
      <c r="A235" s="133" t="s">
        <v>509</v>
      </c>
      <c r="B235" s="133" t="s">
        <v>510</v>
      </c>
      <c r="E235" t="str">
        <f t="shared" si="3"/>
        <v>04010204 - Outros-DI</v>
      </c>
    </row>
    <row r="236" spans="1:5" ht="15">
      <c r="A236" s="132" t="s">
        <v>511</v>
      </c>
      <c r="B236" s="132" t="s">
        <v>512</v>
      </c>
      <c r="E236" t="str">
        <f t="shared" si="3"/>
        <v>0402001 - Proj. Rewerse</v>
      </c>
    </row>
    <row r="237" spans="1:5" ht="15">
      <c r="A237" s="133" t="s">
        <v>513</v>
      </c>
      <c r="B237" s="133" t="s">
        <v>514</v>
      </c>
      <c r="E237" t="str">
        <f t="shared" si="3"/>
        <v>0402002 - Prot. FCT/IRN</v>
      </c>
    </row>
    <row r="238" spans="1:5" ht="15">
      <c r="A238" s="132" t="s">
        <v>515</v>
      </c>
      <c r="B238" s="132" t="s">
        <v>516</v>
      </c>
      <c r="E238" t="str">
        <f t="shared" si="3"/>
        <v>0402003 - Proj. Colognet</v>
      </c>
    </row>
    <row r="239" spans="1:5" ht="15">
      <c r="A239" s="133" t="s">
        <v>517</v>
      </c>
      <c r="B239" s="133" t="s">
        <v>518</v>
      </c>
      <c r="E239" t="str">
        <f t="shared" si="3"/>
        <v>0402004 - Prot. FCT/Outsystems</v>
      </c>
    </row>
    <row r="240" spans="1:5" ht="15">
      <c r="A240" s="132" t="s">
        <v>519</v>
      </c>
      <c r="B240" s="132" t="s">
        <v>520</v>
      </c>
      <c r="E240" t="str">
        <f t="shared" si="3"/>
        <v>0402005 - Proj. FCT/ITDS</v>
      </c>
    </row>
    <row r="241" spans="1:5" ht="15">
      <c r="A241" s="133" t="s">
        <v>521</v>
      </c>
      <c r="B241" s="133" t="s">
        <v>522</v>
      </c>
      <c r="E241" t="str">
        <f t="shared" si="3"/>
        <v>0402006 - Protocolo FCT/ADI</v>
      </c>
    </row>
    <row r="242" spans="1:5" ht="15">
      <c r="A242" s="132" t="s">
        <v>523</v>
      </c>
      <c r="B242" s="132" t="s">
        <v>524</v>
      </c>
      <c r="E242" t="str">
        <f t="shared" si="3"/>
        <v>0402007 - Proj. FCT/Gobusiness</v>
      </c>
    </row>
    <row r="243" spans="1:5" ht="15">
      <c r="A243" s="133" t="s">
        <v>525</v>
      </c>
      <c r="B243" s="133" t="s">
        <v>526</v>
      </c>
      <c r="E243" t="str">
        <f t="shared" si="3"/>
        <v>0402008 - Proj.FCT/Novabase - QREN nº 24822/2012</v>
      </c>
    </row>
    <row r="244" spans="1:5" ht="15">
      <c r="A244" s="132" t="s">
        <v>527</v>
      </c>
      <c r="B244" s="132" t="s">
        <v>528</v>
      </c>
      <c r="E244" t="str">
        <f t="shared" si="3"/>
        <v>0402009 - Protocolos FCT/DI/Empresas</v>
      </c>
    </row>
    <row r="245" spans="1:5" ht="15">
      <c r="A245" s="133" t="s">
        <v>529</v>
      </c>
      <c r="B245" s="133" t="s">
        <v>530</v>
      </c>
      <c r="E245" t="str">
        <f t="shared" si="3"/>
        <v>0402010 - Erasmus Mundus - EMLC - Funcionamento</v>
      </c>
    </row>
    <row r="246" spans="1:5" ht="15">
      <c r="A246" s="132" t="s">
        <v>531</v>
      </c>
      <c r="B246" s="132" t="s">
        <v>532</v>
      </c>
      <c r="E246" t="str">
        <f t="shared" si="3"/>
        <v>0402011 - Prot. FCT/BIN-BUY IT NOW</v>
      </c>
    </row>
    <row r="247" spans="1:5" ht="15">
      <c r="A247" s="133" t="s">
        <v>533</v>
      </c>
      <c r="B247" s="133" t="s">
        <v>534</v>
      </c>
      <c r="E247" t="str">
        <f t="shared" si="3"/>
        <v>0402012 - Proj. SyncFree - 609551</v>
      </c>
    </row>
    <row r="248" spans="1:5" ht="15">
      <c r="A248" s="132" t="s">
        <v>535</v>
      </c>
      <c r="B248" s="132" t="s">
        <v>536</v>
      </c>
      <c r="E248" t="str">
        <f t="shared" si="3"/>
        <v>0402013 - Proj. QREN Restrict to Plan</v>
      </c>
    </row>
    <row r="249" spans="1:5" ht="15">
      <c r="A249" s="133" t="s">
        <v>537</v>
      </c>
      <c r="B249" s="133" t="s">
        <v>538</v>
      </c>
      <c r="E249" t="str">
        <f t="shared" si="3"/>
        <v>0402014 - Prot. FCT/BorregoLeonor&amp;Irmão</v>
      </c>
    </row>
    <row r="250" spans="1:5" ht="15">
      <c r="A250" s="132" t="s">
        <v>539</v>
      </c>
      <c r="B250" s="132" t="s">
        <v>540</v>
      </c>
      <c r="E250" t="str">
        <f t="shared" si="3"/>
        <v>0402015 - Prot. FCT/Altran Portugal</v>
      </c>
    </row>
    <row r="251" spans="1:5" ht="15">
      <c r="A251" s="133" t="s">
        <v>541</v>
      </c>
      <c r="B251" s="133" t="s">
        <v>542</v>
      </c>
      <c r="E251" t="str">
        <f t="shared" si="3"/>
        <v>0402016 - Proj. FCT/ATX Software</v>
      </c>
    </row>
    <row r="252" spans="1:5" ht="15">
      <c r="A252" s="132" t="s">
        <v>543</v>
      </c>
      <c r="B252" s="132" t="s">
        <v>544</v>
      </c>
      <c r="E252" t="str">
        <f t="shared" si="3"/>
        <v>0402017 - Proj. SAFEBROCOLO-Pedido de Apoio 57155</v>
      </c>
    </row>
    <row r="253" spans="1:5" ht="15">
      <c r="A253" s="133" t="s">
        <v>545</v>
      </c>
      <c r="B253" s="133" t="s">
        <v>546</v>
      </c>
      <c r="E253" t="str">
        <f t="shared" si="3"/>
        <v>0402018 - Resultados Proj. Restrict to Plan</v>
      </c>
    </row>
    <row r="254" spans="1:5" ht="15">
      <c r="A254" s="132" t="s">
        <v>547</v>
      </c>
      <c r="B254" s="132" t="s">
        <v>548</v>
      </c>
      <c r="E254" t="str">
        <f t="shared" si="3"/>
        <v>0402019 - Resultados Proj. Syncfree</v>
      </c>
    </row>
    <row r="255" spans="1:5" ht="15">
      <c r="A255" s="133" t="s">
        <v>549</v>
      </c>
      <c r="B255" s="133" t="s">
        <v>550</v>
      </c>
      <c r="E255" t="str">
        <f t="shared" si="3"/>
        <v>0402020 - Proj. Ciência VIVA no Laboratório 2017- ID200</v>
      </c>
    </row>
    <row r="256" spans="1:5" ht="15">
      <c r="A256" s="132" t="s">
        <v>551</v>
      </c>
      <c r="B256" s="132" t="s">
        <v>552</v>
      </c>
      <c r="E256" t="str">
        <f t="shared" si="3"/>
        <v>0402021 - Subs. Inspirenovit</v>
      </c>
    </row>
    <row r="257" spans="1:5" ht="15">
      <c r="A257" s="133" t="s">
        <v>553</v>
      </c>
      <c r="B257" s="133" t="s">
        <v>554</v>
      </c>
      <c r="E257" t="str">
        <f t="shared" si="3"/>
        <v>0402022 - Proj. Videoflow</v>
      </c>
    </row>
    <row r="258" spans="1:5" ht="15">
      <c r="A258" s="132" t="s">
        <v>555</v>
      </c>
      <c r="B258" s="132" t="s">
        <v>556</v>
      </c>
      <c r="E258" t="str">
        <f t="shared" si="3"/>
        <v>0402023 - Proj. Lisboa -07-5674-FEDER -000011</v>
      </c>
    </row>
    <row r="259" spans="1:5" ht="15">
      <c r="A259" s="133" t="s">
        <v>557</v>
      </c>
      <c r="B259" s="133" t="s">
        <v>558</v>
      </c>
      <c r="E259" t="str">
        <f aca="true" t="shared" si="4" ref="E259:E322">CONCATENATE(A259," - ",B259)</f>
        <v>0402024 - Resultados VIDEOFLOW</v>
      </c>
    </row>
    <row r="260" spans="1:5" ht="15">
      <c r="A260" s="132" t="s">
        <v>559</v>
      </c>
      <c r="B260" s="132" t="s">
        <v>560</v>
      </c>
      <c r="E260" t="str">
        <f t="shared" si="4"/>
        <v>0402025 - Resultados AMPLE</v>
      </c>
    </row>
    <row r="261" spans="1:5" ht="15">
      <c r="A261" s="133" t="s">
        <v>561</v>
      </c>
      <c r="B261" s="133" t="s">
        <v>562</v>
      </c>
      <c r="E261" t="str">
        <f t="shared" si="4"/>
        <v>0402026 - Proj. Avaliação de Projectos DI</v>
      </c>
    </row>
    <row r="262" spans="1:5" ht="15">
      <c r="A262" s="132" t="s">
        <v>563</v>
      </c>
      <c r="B262" s="132" t="s">
        <v>564</v>
      </c>
      <c r="E262" t="str">
        <f t="shared" si="4"/>
        <v>0402027 - Proj. PDR2020-1.0.1-FEADER-031678</v>
      </c>
    </row>
    <row r="263" spans="1:5" ht="15">
      <c r="A263" s="133" t="s">
        <v>565</v>
      </c>
      <c r="B263" s="133" t="s">
        <v>566</v>
      </c>
      <c r="E263" t="str">
        <f t="shared" si="4"/>
        <v>0402028 - Proj. Ciência Viva no Laboratório 2018 ( ID200)</v>
      </c>
    </row>
    <row r="264" spans="1:5" ht="15">
      <c r="A264" s="132" t="s">
        <v>567</v>
      </c>
      <c r="B264" s="132" t="s">
        <v>1642</v>
      </c>
      <c r="E264" t="str">
        <f t="shared" si="4"/>
        <v>0402029 - Proj. INEA/CEF/ICT/A2010/1568369 - Culture Moves</v>
      </c>
    </row>
    <row r="265" spans="1:5" ht="15">
      <c r="A265" s="133" t="s">
        <v>568</v>
      </c>
      <c r="B265" s="133" t="s">
        <v>569</v>
      </c>
      <c r="E265" t="str">
        <f t="shared" si="4"/>
        <v>0402030 - Proj.Incentivo/EEI/UI527/2014- ( proj. terminou)</v>
      </c>
    </row>
    <row r="266" spans="1:5" ht="15">
      <c r="A266" s="132" t="s">
        <v>570</v>
      </c>
      <c r="B266" s="132" t="s">
        <v>571</v>
      </c>
      <c r="E266" t="str">
        <f t="shared" si="4"/>
        <v>0403001 - PD-Media Digital</v>
      </c>
    </row>
    <row r="267" spans="1:5" ht="15">
      <c r="A267" s="133" t="s">
        <v>572</v>
      </c>
      <c r="B267" s="133" t="s">
        <v>573</v>
      </c>
      <c r="E267" t="str">
        <f t="shared" si="4"/>
        <v>0403002 - PD-Informática</v>
      </c>
    </row>
    <row r="268" spans="1:5" ht="15">
      <c r="A268" s="132" t="s">
        <v>574</v>
      </c>
      <c r="B268" s="132" t="s">
        <v>69</v>
      </c>
      <c r="E268" t="str">
        <f t="shared" si="4"/>
        <v>050101001 - Pessoal Docente do Quadro</v>
      </c>
    </row>
    <row r="269" spans="1:5" ht="15">
      <c r="A269" s="133" t="s">
        <v>575</v>
      </c>
      <c r="B269" s="133" t="s">
        <v>71</v>
      </c>
      <c r="E269" t="str">
        <f t="shared" si="4"/>
        <v>050101002 - Pessoal Docente Além Quadro</v>
      </c>
    </row>
    <row r="270" spans="1:5" ht="15">
      <c r="A270" s="132" t="s">
        <v>576</v>
      </c>
      <c r="B270" s="132" t="s">
        <v>73</v>
      </c>
      <c r="E270" t="str">
        <f t="shared" si="4"/>
        <v>050101003 - Pessoal Não Docente do Quadro</v>
      </c>
    </row>
    <row r="271" spans="1:5" ht="15">
      <c r="A271" s="133" t="s">
        <v>577</v>
      </c>
      <c r="B271" s="133" t="s">
        <v>75</v>
      </c>
      <c r="E271" t="str">
        <f t="shared" si="4"/>
        <v>050101004 - Pessoal Não Docente Além Quadro</v>
      </c>
    </row>
    <row r="272" spans="1:5" ht="15">
      <c r="A272" s="132" t="s">
        <v>578</v>
      </c>
      <c r="B272" s="132" t="s">
        <v>77</v>
      </c>
      <c r="E272" t="str">
        <f t="shared" si="4"/>
        <v>050101005 - Pessoal Não Docente Requisitado</v>
      </c>
    </row>
    <row r="273" spans="1:5" ht="15">
      <c r="A273" s="133" t="s">
        <v>579</v>
      </c>
      <c r="B273" s="133" t="s">
        <v>79</v>
      </c>
      <c r="E273" t="str">
        <f t="shared" si="4"/>
        <v>050101006 - Bolseiros </v>
      </c>
    </row>
    <row r="274" spans="1:5" ht="15">
      <c r="A274" s="132" t="s">
        <v>580</v>
      </c>
      <c r="B274" s="132" t="s">
        <v>581</v>
      </c>
      <c r="E274" t="str">
        <f t="shared" si="4"/>
        <v>05010201 - I Ciclo-DQ</v>
      </c>
    </row>
    <row r="275" spans="1:5" ht="15">
      <c r="A275" s="133" t="s">
        <v>582</v>
      </c>
      <c r="B275" s="133" t="s">
        <v>583</v>
      </c>
      <c r="E275" t="str">
        <f t="shared" si="4"/>
        <v>05010202 - II Ciclo-DQ</v>
      </c>
    </row>
    <row r="276" spans="1:5" ht="15">
      <c r="A276" s="132" t="s">
        <v>584</v>
      </c>
      <c r="B276" s="132" t="s">
        <v>585</v>
      </c>
      <c r="E276" t="str">
        <f t="shared" si="4"/>
        <v>05010203 - III Ciclo-DQ</v>
      </c>
    </row>
    <row r="277" spans="1:5" ht="15">
      <c r="A277" s="133" t="s">
        <v>586</v>
      </c>
      <c r="B277" s="133" t="s">
        <v>587</v>
      </c>
      <c r="E277" t="str">
        <f t="shared" si="4"/>
        <v>05010204 - Outros-DQ</v>
      </c>
    </row>
    <row r="278" spans="1:5" ht="15">
      <c r="A278" s="132" t="s">
        <v>588</v>
      </c>
      <c r="B278" s="132" t="s">
        <v>589</v>
      </c>
      <c r="E278" t="str">
        <f t="shared" si="4"/>
        <v>0502001 - Verbas Próprias</v>
      </c>
    </row>
    <row r="279" spans="1:5" ht="15">
      <c r="A279" s="133" t="s">
        <v>590</v>
      </c>
      <c r="B279" s="133" t="s">
        <v>591</v>
      </c>
      <c r="E279" t="str">
        <f t="shared" si="4"/>
        <v>0502002 - Verbas PP (João Paulo Noronha)</v>
      </c>
    </row>
    <row r="280" spans="1:5" ht="15">
      <c r="A280" s="132" t="s">
        <v>592</v>
      </c>
      <c r="B280" s="132" t="s">
        <v>593</v>
      </c>
      <c r="E280" t="str">
        <f t="shared" si="4"/>
        <v>0502003 - Proj. Laboratório RMN</v>
      </c>
    </row>
    <row r="281" spans="1:5" ht="15">
      <c r="A281" s="133" t="s">
        <v>594</v>
      </c>
      <c r="B281" s="133" t="s">
        <v>595</v>
      </c>
      <c r="E281" t="str">
        <f t="shared" si="4"/>
        <v>0502004 - Proj. Gulbenkian de Estimulo à Ciência</v>
      </c>
    </row>
    <row r="282" spans="1:5" ht="15">
      <c r="A282" s="132" t="s">
        <v>596</v>
      </c>
      <c r="B282" s="132" t="s">
        <v>597</v>
      </c>
      <c r="E282" t="str">
        <f t="shared" si="4"/>
        <v>0502005 - Proj. MIT</v>
      </c>
    </row>
    <row r="283" spans="1:5" ht="15">
      <c r="A283" s="133" t="s">
        <v>598</v>
      </c>
      <c r="B283" s="133" t="s">
        <v>599</v>
      </c>
      <c r="E283" t="str">
        <f t="shared" si="4"/>
        <v>0502006 - Proj. Prémio Exc. Ana Lobo</v>
      </c>
    </row>
    <row r="284" spans="1:5" ht="15">
      <c r="A284" s="132" t="s">
        <v>600</v>
      </c>
      <c r="B284" s="132" t="s">
        <v>601</v>
      </c>
      <c r="E284" t="str">
        <f t="shared" si="4"/>
        <v>0502007 - Course on Proteins and Proteomics</v>
      </c>
    </row>
    <row r="285" spans="1:5" ht="15">
      <c r="A285" s="133" t="s">
        <v>602</v>
      </c>
      <c r="B285" s="133" t="s">
        <v>603</v>
      </c>
      <c r="E285" t="str">
        <f t="shared" si="4"/>
        <v>0502008 - Proj. Marie Curie-S. Barreiros</v>
      </c>
    </row>
    <row r="286" spans="1:5" ht="15">
      <c r="A286" s="132" t="s">
        <v>604</v>
      </c>
      <c r="B286" s="132" t="s">
        <v>605</v>
      </c>
      <c r="E286" t="str">
        <f t="shared" si="4"/>
        <v>0502009 - Proj. PTDC/QUI/66695/2006</v>
      </c>
    </row>
    <row r="287" spans="1:5" ht="15">
      <c r="A287" s="133" t="s">
        <v>606</v>
      </c>
      <c r="B287" s="133" t="s">
        <v>607</v>
      </c>
      <c r="E287" t="str">
        <f t="shared" si="4"/>
        <v>0502010 - Curso de Verão de Proteínas 2010</v>
      </c>
    </row>
    <row r="288" spans="1:5" ht="15">
      <c r="A288" s="132" t="s">
        <v>608</v>
      </c>
      <c r="B288" s="132" t="s">
        <v>609</v>
      </c>
      <c r="E288" t="str">
        <f t="shared" si="4"/>
        <v>0502011 - Proj. FCT/CAPES-2011/2012 (Marta Carepo)</v>
      </c>
    </row>
    <row r="289" spans="1:5" ht="15">
      <c r="A289" s="133" t="s">
        <v>610</v>
      </c>
      <c r="B289" s="133" t="s">
        <v>611</v>
      </c>
      <c r="E289" t="str">
        <f t="shared" si="4"/>
        <v>0502012 - Prémio F.C.G.-A.A.Ricardo</v>
      </c>
    </row>
    <row r="290" spans="1:5" ht="15">
      <c r="A290" s="132" t="s">
        <v>612</v>
      </c>
      <c r="B290" s="132" t="s">
        <v>613</v>
      </c>
      <c r="E290" t="str">
        <f t="shared" si="4"/>
        <v>0502013 - Aval. Proj. FCT</v>
      </c>
    </row>
    <row r="291" spans="1:5" ht="15">
      <c r="A291" s="133" t="s">
        <v>614</v>
      </c>
      <c r="B291" s="133" t="s">
        <v>615</v>
      </c>
      <c r="E291" t="str">
        <f t="shared" si="4"/>
        <v>0502014 - Módulos de Ciências Gastronómicas</v>
      </c>
    </row>
    <row r="292" spans="1:5" ht="15">
      <c r="A292" s="132" t="s">
        <v>616</v>
      </c>
      <c r="B292" s="132" t="s">
        <v>617</v>
      </c>
      <c r="E292" t="str">
        <f t="shared" si="4"/>
        <v>0502015 - Proj. FCT/73100, Lda</v>
      </c>
    </row>
    <row r="293" spans="1:5" ht="15">
      <c r="A293" s="133" t="s">
        <v>618</v>
      </c>
      <c r="B293" s="133" t="s">
        <v>619</v>
      </c>
      <c r="E293" t="str">
        <f t="shared" si="4"/>
        <v>0502016 - Hovione-NY01</v>
      </c>
    </row>
    <row r="294" spans="1:5" ht="15">
      <c r="A294" s="132" t="s">
        <v>620</v>
      </c>
      <c r="B294" s="132" t="s">
        <v>621</v>
      </c>
      <c r="E294" t="str">
        <f t="shared" si="4"/>
        <v>0502017 - Proj. PTDC/AAC-AMB/111316/2009</v>
      </c>
    </row>
    <row r="295" spans="1:5" ht="15">
      <c r="A295" s="133" t="s">
        <v>622</v>
      </c>
      <c r="B295" s="133" t="s">
        <v>623</v>
      </c>
      <c r="E295" t="str">
        <f t="shared" si="4"/>
        <v>0502018 - Proj. Morphologi G3</v>
      </c>
    </row>
    <row r="296" spans="1:5" ht="15">
      <c r="A296" s="132" t="s">
        <v>624</v>
      </c>
      <c r="B296" s="132" t="s">
        <v>625</v>
      </c>
      <c r="E296" t="str">
        <f t="shared" si="4"/>
        <v>0502019 - Proj. QREN - 23043 - Gluecork</v>
      </c>
    </row>
    <row r="297" spans="1:5" ht="15">
      <c r="A297" s="133" t="s">
        <v>626</v>
      </c>
      <c r="B297" s="133" t="s">
        <v>627</v>
      </c>
      <c r="E297" t="str">
        <f t="shared" si="4"/>
        <v>0502020 - Proj. Incentivo/EQB/LA0006/2013</v>
      </c>
    </row>
    <row r="298" spans="1:5" ht="15">
      <c r="A298" s="132" t="s">
        <v>628</v>
      </c>
      <c r="B298" s="132" t="s">
        <v>629</v>
      </c>
      <c r="E298" t="str">
        <f t="shared" si="4"/>
        <v>0502021 - REQUIMTE/LA/SE</v>
      </c>
    </row>
    <row r="299" spans="1:5" ht="15">
      <c r="A299" s="133" t="s">
        <v>630</v>
      </c>
      <c r="B299" s="133" t="s">
        <v>631</v>
      </c>
      <c r="E299" t="str">
        <f t="shared" si="4"/>
        <v>0502022 - Proj. RECI/BBB-BQB/0230/2012 - NMR NET</v>
      </c>
    </row>
    <row r="300" spans="1:5" ht="15">
      <c r="A300" s="132" t="s">
        <v>632</v>
      </c>
      <c r="B300" s="132" t="s">
        <v>633</v>
      </c>
      <c r="E300" t="str">
        <f t="shared" si="4"/>
        <v>0502023 - Kit do Caloiro do DQ</v>
      </c>
    </row>
    <row r="301" spans="1:5" ht="15">
      <c r="A301" s="133" t="s">
        <v>634</v>
      </c>
      <c r="B301" s="133" t="s">
        <v>635</v>
      </c>
      <c r="E301" t="str">
        <f t="shared" si="4"/>
        <v>0502024 - Proj. PTDC/QEQ/2757/2012</v>
      </c>
    </row>
    <row r="302" spans="1:5" ht="15">
      <c r="A302" s="132" t="s">
        <v>636</v>
      </c>
      <c r="B302" s="132" t="s">
        <v>637</v>
      </c>
      <c r="E302" t="str">
        <f t="shared" si="4"/>
        <v>0502025 - Sub. Coop. Cien. Tec. Italia-J. P. Crespo</v>
      </c>
    </row>
    <row r="303" spans="1:5" ht="15">
      <c r="A303" s="133" t="s">
        <v>638</v>
      </c>
      <c r="B303" s="133" t="s">
        <v>639</v>
      </c>
      <c r="E303" t="str">
        <f t="shared" si="4"/>
        <v>0502026 - Proj. Mermaid - 607492</v>
      </c>
    </row>
    <row r="304" spans="1:5" ht="15">
      <c r="A304" s="132" t="s">
        <v>640</v>
      </c>
      <c r="B304" s="132" t="s">
        <v>641</v>
      </c>
      <c r="E304" t="str">
        <f t="shared" si="4"/>
        <v>0502027 - IYCr2014@FCT-UNL (International Year of Crystallography 2014)</v>
      </c>
    </row>
    <row r="305" spans="1:5" ht="15">
      <c r="A305" s="133" t="s">
        <v>642</v>
      </c>
      <c r="B305" s="133" t="s">
        <v>643</v>
      </c>
      <c r="E305" t="str">
        <f t="shared" si="4"/>
        <v>0502028 - Proj. EXPL/CTM-NAN/0754/2013</v>
      </c>
    </row>
    <row r="306" spans="1:5" ht="15">
      <c r="A306" s="132" t="s">
        <v>644</v>
      </c>
      <c r="B306" s="132" t="s">
        <v>645</v>
      </c>
      <c r="E306" t="str">
        <f t="shared" si="4"/>
        <v>0502029 - Proj. PD/00184/2012-PDQS</v>
      </c>
    </row>
    <row r="307" spans="1:5" ht="15">
      <c r="A307" s="133" t="s">
        <v>646</v>
      </c>
      <c r="B307" s="133" t="s">
        <v>647</v>
      </c>
      <c r="E307" t="str">
        <f t="shared" si="4"/>
        <v>0502030 - Sub. Coop. Cien. Tec. Alemanha-M. Stosch</v>
      </c>
    </row>
    <row r="308" spans="1:5" ht="15">
      <c r="A308" s="132" t="s">
        <v>648</v>
      </c>
      <c r="B308" s="132" t="s">
        <v>649</v>
      </c>
      <c r="E308" t="str">
        <f t="shared" si="4"/>
        <v>0502031 - Proj. EXPL/CTM-ENE/1502/2013</v>
      </c>
    </row>
    <row r="309" spans="1:5" ht="15">
      <c r="A309" s="133" t="s">
        <v>650</v>
      </c>
      <c r="B309" s="133" t="s">
        <v>651</v>
      </c>
      <c r="E309" t="str">
        <f t="shared" si="4"/>
        <v>0502032 - Proj. EUDIME-alunos externos</v>
      </c>
    </row>
    <row r="310" spans="1:5" ht="15">
      <c r="A310" s="132" t="s">
        <v>652</v>
      </c>
      <c r="B310" s="132" t="s">
        <v>653</v>
      </c>
      <c r="E310" t="str">
        <f t="shared" si="4"/>
        <v>0502033 - Sub. Coop. Cien. Tec. CNPq(Brasil)-R.Oliveira</v>
      </c>
    </row>
    <row r="311" spans="1:5" ht="15">
      <c r="A311" s="133" t="s">
        <v>654</v>
      </c>
      <c r="B311" s="133" t="s">
        <v>655</v>
      </c>
      <c r="E311" t="str">
        <f t="shared" si="4"/>
        <v>0502034 - Curso ISBIO Course 2014</v>
      </c>
    </row>
    <row r="312" spans="1:5" ht="15">
      <c r="A312" s="132" t="s">
        <v>656</v>
      </c>
      <c r="B312" s="132" t="s">
        <v>657</v>
      </c>
      <c r="E312" t="str">
        <f t="shared" si="4"/>
        <v>0502035 - Proj. Eco/13/630386 - ARTICA4nr</v>
      </c>
    </row>
    <row r="313" spans="1:5" ht="15">
      <c r="A313" s="133" t="s">
        <v>658</v>
      </c>
      <c r="B313" s="133" t="s">
        <v>659</v>
      </c>
      <c r="E313" t="str">
        <f t="shared" si="4"/>
        <v>0502036 - Proj. UID/QUI/50006/2013 (LAQV)</v>
      </c>
    </row>
    <row r="314" spans="1:5" ht="15">
      <c r="A314" s="132" t="s">
        <v>660</v>
      </c>
      <c r="B314" s="132" t="s">
        <v>661</v>
      </c>
      <c r="E314" t="str">
        <f t="shared" si="4"/>
        <v>0502037 - Proj.IF/01643/2013/CP1161/CT004-Ewa Lukasic</v>
      </c>
    </row>
    <row r="315" spans="1:5" ht="15">
      <c r="A315" s="133" t="s">
        <v>662</v>
      </c>
      <c r="B315" s="133" t="s">
        <v>663</v>
      </c>
      <c r="E315" t="str">
        <f t="shared" si="4"/>
        <v>0502038 - Proj. IF/0041/2013/CP1161/CT005-Luis Branco</v>
      </c>
    </row>
    <row r="316" spans="1:5" ht="15">
      <c r="A316" s="132" t="s">
        <v>664</v>
      </c>
      <c r="B316" s="132" t="s">
        <v>160</v>
      </c>
      <c r="E316" t="str">
        <f t="shared" si="4"/>
        <v>0502039 - Proj. NOVA Saúde (Reitoria)</v>
      </c>
    </row>
    <row r="317" spans="1:5" ht="15">
      <c r="A317" s="133" t="s">
        <v>665</v>
      </c>
      <c r="B317" s="133" t="s">
        <v>666</v>
      </c>
      <c r="E317" t="str">
        <f t="shared" si="4"/>
        <v>0502040 - Verbas próprias-Carlos Lodeiro</v>
      </c>
    </row>
    <row r="318" spans="1:5" ht="15">
      <c r="A318" s="132" t="s">
        <v>667</v>
      </c>
      <c r="B318" s="132" t="s">
        <v>668</v>
      </c>
      <c r="E318" t="str">
        <f t="shared" si="4"/>
        <v>0502041 - Training Course on Proteomics</v>
      </c>
    </row>
    <row r="319" spans="1:5" ht="15">
      <c r="A319" s="133" t="s">
        <v>669</v>
      </c>
      <c r="B319" s="133" t="s">
        <v>670</v>
      </c>
      <c r="E319" t="str">
        <f t="shared" si="4"/>
        <v>0502042 - Laboratório de Cristalografia de Raios-X</v>
      </c>
    </row>
    <row r="320" spans="1:5" ht="15">
      <c r="A320" s="132" t="s">
        <v>671</v>
      </c>
      <c r="B320" s="132" t="s">
        <v>672</v>
      </c>
      <c r="E320" t="str">
        <f t="shared" si="4"/>
        <v>0502043 - Proj. Overheads Qren.Gluecork</v>
      </c>
    </row>
    <row r="321" spans="1:5" ht="15">
      <c r="A321" s="133" t="s">
        <v>673</v>
      </c>
      <c r="B321" s="133" t="s">
        <v>674</v>
      </c>
      <c r="E321" t="str">
        <f t="shared" si="4"/>
        <v>0502044 - Sub. Coop. Cientifica-ItaliaCNR 2015</v>
      </c>
    </row>
    <row r="322" spans="1:5" ht="15">
      <c r="A322" s="132" t="s">
        <v>675</v>
      </c>
      <c r="B322" s="132" t="s">
        <v>676</v>
      </c>
      <c r="E322" t="str">
        <f t="shared" si="4"/>
        <v>0502045 - Proj. IF/00473/2014/CP1224/CT0006-Gilda Oehmen</v>
      </c>
    </row>
    <row r="323" spans="1:5" ht="15">
      <c r="A323" s="133" t="s">
        <v>677</v>
      </c>
      <c r="B323" s="133" t="s">
        <v>678</v>
      </c>
      <c r="E323" t="str">
        <f aca="true" t="shared" si="5" ref="E323:E386">CONCATENATE(A323," - ",B323)</f>
        <v>0502046 - Proj. IF/00505/2014/CP1224/CT0004-Luisa Neves</v>
      </c>
    </row>
    <row r="324" spans="1:5" ht="15">
      <c r="A324" s="132" t="s">
        <v>679</v>
      </c>
      <c r="B324" s="132" t="s">
        <v>680</v>
      </c>
      <c r="E324" t="str">
        <f t="shared" si="5"/>
        <v>0502047 - Proj. IF/00915/2014/CP1224/CT0002-Teresa Ribeiro</v>
      </c>
    </row>
    <row r="325" spans="1:5" ht="15">
      <c r="A325" s="133" t="s">
        <v>681</v>
      </c>
      <c r="B325" s="133" t="s">
        <v>682</v>
      </c>
      <c r="E325" t="str">
        <f t="shared" si="5"/>
        <v>0502048 - Proj. IF/01016/2014/CP1224/CT0003-Isabel Esteves</v>
      </c>
    </row>
    <row r="326" spans="1:5" ht="15">
      <c r="A326" s="132" t="s">
        <v>683</v>
      </c>
      <c r="B326" s="132" t="s">
        <v>684</v>
      </c>
      <c r="E326" t="str">
        <f t="shared" si="5"/>
        <v>0502049 - Proj. IF/01054/2014/CP1224/CT0005-Paulo Lemos</v>
      </c>
    </row>
    <row r="327" spans="1:5" ht="15">
      <c r="A327" s="133" t="s">
        <v>685</v>
      </c>
      <c r="B327" s="133" t="s">
        <v>686</v>
      </c>
      <c r="E327" t="str">
        <f t="shared" si="5"/>
        <v>0502050 - Proj. IF/01242/2014/CP1224/CT0008-Inês Matos</v>
      </c>
    </row>
    <row r="328" spans="1:5" ht="15">
      <c r="A328" s="132" t="s">
        <v>687</v>
      </c>
      <c r="B328" s="132" t="s">
        <v>688</v>
      </c>
      <c r="E328" t="str">
        <f t="shared" si="5"/>
        <v>0502051 - Acção COST CM1306</v>
      </c>
    </row>
    <row r="329" spans="1:5" ht="15">
      <c r="A329" s="133" t="s">
        <v>689</v>
      </c>
      <c r="B329" s="133" t="s">
        <v>690</v>
      </c>
      <c r="E329" t="str">
        <f t="shared" si="5"/>
        <v>0502052 - Instruct- workshop ¿Computational Protein Design for Biotech Applications¿</v>
      </c>
    </row>
    <row r="330" spans="1:5" ht="15">
      <c r="A330" s="132" t="s">
        <v>691</v>
      </c>
      <c r="B330" s="132" t="s">
        <v>692</v>
      </c>
      <c r="E330" t="str">
        <f t="shared" si="5"/>
        <v>0502053 - Proj. Ocup.Cient.Jovens nas Ferias 2016</v>
      </c>
    </row>
    <row r="331" spans="1:5" ht="15">
      <c r="A331" s="133" t="s">
        <v>693</v>
      </c>
      <c r="B331" s="133" t="s">
        <v>694</v>
      </c>
      <c r="E331" t="str">
        <f t="shared" si="5"/>
        <v>0502054 - Proj. IF/00210/2013/CP1244/CT0003-João Araujo</v>
      </c>
    </row>
    <row r="332" spans="1:5" ht="15">
      <c r="A332" s="132" t="s">
        <v>695</v>
      </c>
      <c r="B332" s="132" t="s">
        <v>696</v>
      </c>
      <c r="E332" t="str">
        <f t="shared" si="5"/>
        <v>0502055 - Proj. Agreement_Phytatec</v>
      </c>
    </row>
    <row r="333" spans="1:5" ht="15">
      <c r="A333" s="133" t="s">
        <v>697</v>
      </c>
      <c r="B333" s="133" t="s">
        <v>698</v>
      </c>
      <c r="E333" t="str">
        <f t="shared" si="5"/>
        <v>0502056 - Workshops-DQ</v>
      </c>
    </row>
    <row r="334" spans="1:5" ht="15">
      <c r="A334" s="132" t="s">
        <v>699</v>
      </c>
      <c r="B334" s="132" t="s">
        <v>700</v>
      </c>
      <c r="E334" t="str">
        <f t="shared" si="5"/>
        <v>0502057 - Proj. Pest-C/EQB/LA0006/2011</v>
      </c>
    </row>
    <row r="335" spans="1:5" ht="15">
      <c r="A335" s="133" t="s">
        <v>701</v>
      </c>
      <c r="B335" s="133" t="s">
        <v>702</v>
      </c>
      <c r="E335" t="str">
        <f t="shared" si="5"/>
        <v>0502058 - Erasmus Mundus - EUDIME -Sérgio Santoro</v>
      </c>
    </row>
    <row r="336" spans="1:5" ht="15">
      <c r="A336" s="132" t="s">
        <v>703</v>
      </c>
      <c r="B336" s="132" t="s">
        <v>704</v>
      </c>
      <c r="E336" t="str">
        <f t="shared" si="5"/>
        <v>0502059 - Erasmus Mundus-Eudime- Nayan Nayak</v>
      </c>
    </row>
    <row r="337" spans="1:5" ht="15">
      <c r="A337" s="133" t="s">
        <v>705</v>
      </c>
      <c r="B337" s="133" t="s">
        <v>706</v>
      </c>
      <c r="E337" t="str">
        <f t="shared" si="5"/>
        <v>0502060 - Erasmus Mundus - EUDIME -Mariella Polino</v>
      </c>
    </row>
    <row r="338" spans="1:5" ht="15">
      <c r="A338" s="132" t="s">
        <v>707</v>
      </c>
      <c r="B338" s="132" t="s">
        <v>708</v>
      </c>
      <c r="E338" t="str">
        <f t="shared" si="5"/>
        <v>0502061 - Erasmus Mundus-EUDIME-Syed Taqui</v>
      </c>
    </row>
    <row r="339" spans="1:5" ht="15">
      <c r="A339" s="133" t="s">
        <v>709</v>
      </c>
      <c r="B339" s="133" t="s">
        <v>710</v>
      </c>
      <c r="E339" t="str">
        <f t="shared" si="5"/>
        <v>0502062 - Proj. PD/00065/2013 RMN</v>
      </c>
    </row>
    <row r="340" spans="1:5" ht="15">
      <c r="A340" s="132" t="s">
        <v>711</v>
      </c>
      <c r="B340" s="132" t="s">
        <v>712</v>
      </c>
      <c r="E340" t="str">
        <f t="shared" si="5"/>
        <v>0502063 - Proj. Ciência VIVA no Laboratório 2017- ID15</v>
      </c>
    </row>
    <row r="341" spans="1:5" ht="15">
      <c r="A341" s="133" t="s">
        <v>713</v>
      </c>
      <c r="B341" s="133" t="s">
        <v>714</v>
      </c>
      <c r="E341" t="str">
        <f t="shared" si="5"/>
        <v>0502064 - Pj. BIOCLICS-LISBOA-01-0145-FEDER-016474</v>
      </c>
    </row>
    <row r="342" spans="1:5" ht="15">
      <c r="A342" s="132" t="s">
        <v>715</v>
      </c>
      <c r="B342" s="132" t="s">
        <v>716</v>
      </c>
      <c r="E342" t="str">
        <f t="shared" si="5"/>
        <v>0502065 - PJ. BIOPLASTIC PHA-LISBOA-01-145-FEDER-019764</v>
      </c>
    </row>
    <row r="343" spans="1:5" ht="15">
      <c r="A343" s="133" t="s">
        <v>717</v>
      </c>
      <c r="B343" s="133" t="s">
        <v>718</v>
      </c>
      <c r="E343" t="str">
        <f t="shared" si="5"/>
        <v>0502066 - Proj. IF/00621/2015-Patrícia Reis</v>
      </c>
    </row>
    <row r="344" spans="1:5" ht="15">
      <c r="A344" s="132" t="s">
        <v>719</v>
      </c>
      <c r="B344" s="132" t="s">
        <v>720</v>
      </c>
      <c r="E344" t="str">
        <f t="shared" si="5"/>
        <v>0502067 - Erasmus Mundus EM3E</v>
      </c>
    </row>
    <row r="345" spans="1:5" ht="15">
      <c r="A345" s="133" t="s">
        <v>721</v>
      </c>
      <c r="B345" s="133" t="s">
        <v>722</v>
      </c>
      <c r="E345" t="str">
        <f t="shared" si="5"/>
        <v>0502068 - Proj. MAR-01.03.01-FEAMP-0016</v>
      </c>
    </row>
    <row r="346" spans="1:5" ht="15">
      <c r="A346" s="132" t="s">
        <v>723</v>
      </c>
      <c r="B346" s="132" t="s">
        <v>724</v>
      </c>
      <c r="E346" t="str">
        <f t="shared" si="5"/>
        <v>0502069 - Proj. MAR-02.01.01-FEAMP-0042</v>
      </c>
    </row>
    <row r="347" spans="1:5" ht="15">
      <c r="A347" s="133" t="s">
        <v>725</v>
      </c>
      <c r="B347" s="133" t="s">
        <v>726</v>
      </c>
      <c r="E347" t="str">
        <f t="shared" si="5"/>
        <v>0502070 - Protocolo MERCK- Susana Barreiros</v>
      </c>
    </row>
    <row r="348" spans="1:5" ht="15">
      <c r="A348" s="132" t="s">
        <v>727</v>
      </c>
      <c r="B348" s="132" t="s">
        <v>728</v>
      </c>
      <c r="E348" t="str">
        <f t="shared" si="5"/>
        <v>0502071 - Proj. Climate Kic- Pathfinder WineDeprot</v>
      </c>
    </row>
    <row r="349" spans="1:5" ht="15">
      <c r="A349" s="133" t="s">
        <v>729</v>
      </c>
      <c r="B349" s="133" t="s">
        <v>730</v>
      </c>
      <c r="E349" t="str">
        <f t="shared" si="5"/>
        <v>0502072 - Proj. Climate KIC - WineDeprot 2018</v>
      </c>
    </row>
    <row r="350" spans="1:5" ht="15">
      <c r="A350" s="132" t="s">
        <v>731</v>
      </c>
      <c r="B350" s="132" t="s">
        <v>732</v>
      </c>
      <c r="E350" t="str">
        <f t="shared" si="5"/>
        <v>0502073 - Pj KET4F-Gas-SOE2/P1/P0823</v>
      </c>
    </row>
    <row r="351" spans="1:5" ht="15">
      <c r="A351" s="133" t="s">
        <v>733</v>
      </c>
      <c r="B351" s="133" t="s">
        <v>734</v>
      </c>
      <c r="E351" t="str">
        <f t="shared" si="5"/>
        <v>0502074 - Proj. LUPA</v>
      </c>
    </row>
    <row r="352" spans="1:5" ht="15">
      <c r="A352" s="132" t="s">
        <v>735</v>
      </c>
      <c r="B352" s="132" t="s">
        <v>736</v>
      </c>
      <c r="E352" t="str">
        <f t="shared" si="5"/>
        <v>0502075 - Proj. PHOS FORCE-Kic Raw Materials</v>
      </c>
    </row>
    <row r="353" spans="1:5" ht="15">
      <c r="A353" s="133" t="s">
        <v>737</v>
      </c>
      <c r="B353" s="133" t="s">
        <v>738</v>
      </c>
      <c r="E353" t="str">
        <f t="shared" si="5"/>
        <v>0502076 - Proj. CircRural4.0-SOE2/P1/E0539</v>
      </c>
    </row>
    <row r="354" spans="1:5" ht="15">
      <c r="A354" s="132" t="s">
        <v>739</v>
      </c>
      <c r="B354" s="132" t="s">
        <v>740</v>
      </c>
      <c r="E354" t="str">
        <f t="shared" si="5"/>
        <v>0502077 - Evento KET4F-Gas</v>
      </c>
    </row>
    <row r="355" spans="1:5" ht="15">
      <c r="A355" s="133" t="s">
        <v>741</v>
      </c>
      <c r="B355" s="133" t="s">
        <v>742</v>
      </c>
      <c r="E355" t="str">
        <f t="shared" si="5"/>
        <v>0502078 - Verbas EUSO Reunião 19/04</v>
      </c>
    </row>
    <row r="356" spans="1:5" ht="15">
      <c r="A356" s="132" t="s">
        <v>743</v>
      </c>
      <c r="B356" s="132" t="s">
        <v>744</v>
      </c>
      <c r="E356" t="str">
        <f t="shared" si="5"/>
        <v>0502079 - Proj. Climate KIC - LupSmart</v>
      </c>
    </row>
    <row r="357" spans="1:5" ht="15">
      <c r="A357" s="133" t="s">
        <v>745</v>
      </c>
      <c r="B357" s="133" t="s">
        <v>746</v>
      </c>
      <c r="E357" t="str">
        <f t="shared" si="5"/>
        <v>0502080 - Proj. Ciência Viva no Laboratório 2018 ( ID15)</v>
      </c>
    </row>
    <row r="358" spans="1:5" ht="15">
      <c r="A358" s="132" t="s">
        <v>747</v>
      </c>
      <c r="B358" s="132" t="s">
        <v>748</v>
      </c>
      <c r="E358" t="str">
        <f t="shared" si="5"/>
        <v>0502081 - Proj. POCI-01-0247-FEDER-024524</v>
      </c>
    </row>
    <row r="359" spans="1:5" ht="15">
      <c r="A359" s="133" t="s">
        <v>749</v>
      </c>
      <c r="B359" s="133" t="s">
        <v>750</v>
      </c>
      <c r="E359" t="str">
        <f t="shared" si="5"/>
        <v>0502082 - Proj. Ciência Viva no Laboratório 2018 ( ID691)</v>
      </c>
    </row>
    <row r="360" spans="1:5" ht="15">
      <c r="A360" s="132" t="s">
        <v>751</v>
      </c>
      <c r="B360" s="132" t="s">
        <v>752</v>
      </c>
      <c r="E360" t="str">
        <f t="shared" si="5"/>
        <v>0502083 - Proj. LIFE 17ENV/IE/000237</v>
      </c>
    </row>
    <row r="361" spans="1:5" ht="15">
      <c r="A361" s="133" t="s">
        <v>753</v>
      </c>
      <c r="B361" s="133" t="s">
        <v>754</v>
      </c>
      <c r="E361" t="str">
        <f t="shared" si="5"/>
        <v>0502084 - Proj. SAICT-POL/24288/20016</v>
      </c>
    </row>
    <row r="362" spans="1:5" ht="15">
      <c r="A362" s="132" t="s">
        <v>755</v>
      </c>
      <c r="B362" s="132" t="s">
        <v>756</v>
      </c>
      <c r="E362" t="str">
        <f t="shared" si="5"/>
        <v>0502085 - Proj. Protocolo Esseco</v>
      </c>
    </row>
    <row r="363" spans="1:5" ht="15">
      <c r="A363" s="133" t="s">
        <v>757</v>
      </c>
      <c r="B363" s="133" t="s">
        <v>758</v>
      </c>
      <c r="E363" t="str">
        <f t="shared" si="5"/>
        <v>0503001 - PD-Quimica Sustentável</v>
      </c>
    </row>
    <row r="364" spans="1:5" ht="15">
      <c r="A364" s="132" t="s">
        <v>759</v>
      </c>
      <c r="B364" s="132" t="s">
        <v>760</v>
      </c>
      <c r="E364" t="str">
        <f t="shared" si="5"/>
        <v>0503002 - PD-Engenharia Química e Bioquimica</v>
      </c>
    </row>
    <row r="365" spans="1:5" ht="15">
      <c r="A365" s="133" t="s">
        <v>761</v>
      </c>
      <c r="B365" s="133" t="s">
        <v>762</v>
      </c>
      <c r="E365" t="str">
        <f t="shared" si="5"/>
        <v>0503003 - PD-Bioengenharia (MIT)</v>
      </c>
    </row>
    <row r="366" spans="1:5" ht="15">
      <c r="A366" s="132" t="s">
        <v>763</v>
      </c>
      <c r="B366" s="132" t="s">
        <v>764</v>
      </c>
      <c r="E366" t="str">
        <f t="shared" si="5"/>
        <v>0503004 - PD-Bioquimica</v>
      </c>
    </row>
    <row r="367" spans="1:5" ht="15">
      <c r="A367" s="133" t="s">
        <v>765</v>
      </c>
      <c r="B367" s="133" t="s">
        <v>766</v>
      </c>
      <c r="E367" t="str">
        <f t="shared" si="5"/>
        <v>0503005 - PD-Quimica</v>
      </c>
    </row>
    <row r="368" spans="1:5" ht="15">
      <c r="A368" s="132" t="s">
        <v>767</v>
      </c>
      <c r="B368" s="132" t="s">
        <v>768</v>
      </c>
      <c r="E368" t="str">
        <f t="shared" si="5"/>
        <v>0503006 - PD-Biotecnologia</v>
      </c>
    </row>
    <row r="369" spans="1:5" ht="15">
      <c r="A369" s="133" t="s">
        <v>769</v>
      </c>
      <c r="B369" s="133" t="s">
        <v>770</v>
      </c>
      <c r="E369" t="str">
        <f t="shared" si="5"/>
        <v>05040101 - Protocolo Navigator</v>
      </c>
    </row>
    <row r="370" spans="1:5" ht="15">
      <c r="A370" s="132" t="s">
        <v>771</v>
      </c>
      <c r="B370" s="132" t="s">
        <v>772</v>
      </c>
      <c r="E370" t="str">
        <f t="shared" si="5"/>
        <v>0504020101 - Proj. Investigador Doutorado-DQ</v>
      </c>
    </row>
    <row r="371" spans="1:5" ht="15">
      <c r="A371" s="133" t="s">
        <v>773</v>
      </c>
      <c r="B371" s="133" t="s">
        <v>1643</v>
      </c>
      <c r="E371" t="str">
        <f t="shared" si="5"/>
        <v>0504020201 - Proj. 814408 - SHIKIFACTORY100</v>
      </c>
    </row>
    <row r="372" spans="1:5" ht="15">
      <c r="A372" s="132" t="s">
        <v>1644</v>
      </c>
      <c r="B372" s="132" t="s">
        <v>1645</v>
      </c>
      <c r="E372" t="str">
        <f t="shared" si="5"/>
        <v>0504020202 - Proj. Kic RM-PhosForce</v>
      </c>
    </row>
    <row r="373" spans="1:5" ht="15">
      <c r="A373" s="133" t="s">
        <v>774</v>
      </c>
      <c r="B373" s="133" t="s">
        <v>69</v>
      </c>
      <c r="E373" t="str">
        <f t="shared" si="5"/>
        <v>060101001 - Pessoal Docente do Quadro</v>
      </c>
    </row>
    <row r="374" spans="1:5" ht="15">
      <c r="A374" s="132" t="s">
        <v>775</v>
      </c>
      <c r="B374" s="132" t="s">
        <v>71</v>
      </c>
      <c r="E374" t="str">
        <f t="shared" si="5"/>
        <v>060101002 - Pessoal Docente Além Quadro</v>
      </c>
    </row>
    <row r="375" spans="1:5" ht="15">
      <c r="A375" s="133" t="s">
        <v>776</v>
      </c>
      <c r="B375" s="133" t="s">
        <v>73</v>
      </c>
      <c r="E375" t="str">
        <f t="shared" si="5"/>
        <v>060101003 - Pessoal Não Docente do Quadro</v>
      </c>
    </row>
    <row r="376" spans="1:5" ht="15">
      <c r="A376" s="132" t="s">
        <v>777</v>
      </c>
      <c r="B376" s="132" t="s">
        <v>75</v>
      </c>
      <c r="E376" t="str">
        <f t="shared" si="5"/>
        <v>060101004 - Pessoal Não Docente Além Quadro</v>
      </c>
    </row>
    <row r="377" spans="1:5" ht="15">
      <c r="A377" s="133" t="s">
        <v>778</v>
      </c>
      <c r="B377" s="133" t="s">
        <v>77</v>
      </c>
      <c r="E377" t="str">
        <f t="shared" si="5"/>
        <v>060101005 - Pessoal Não Docente Requisitado</v>
      </c>
    </row>
    <row r="378" spans="1:5" ht="15">
      <c r="A378" s="132" t="s">
        <v>779</v>
      </c>
      <c r="B378" s="132" t="s">
        <v>79</v>
      </c>
      <c r="E378" t="str">
        <f t="shared" si="5"/>
        <v>060101006 - Bolseiros </v>
      </c>
    </row>
    <row r="379" spans="1:5" ht="15">
      <c r="A379" s="133" t="s">
        <v>780</v>
      </c>
      <c r="B379" s="133" t="s">
        <v>781</v>
      </c>
      <c r="E379" t="str">
        <f t="shared" si="5"/>
        <v>06010201 - I Ciclo-DCM</v>
      </c>
    </row>
    <row r="380" spans="1:5" ht="15">
      <c r="A380" s="132" t="s">
        <v>782</v>
      </c>
      <c r="B380" s="132" t="s">
        <v>783</v>
      </c>
      <c r="E380" t="str">
        <f t="shared" si="5"/>
        <v>06010202 - II Ciclo-DCM</v>
      </c>
    </row>
    <row r="381" spans="1:5" ht="15">
      <c r="A381" s="133" t="s">
        <v>1646</v>
      </c>
      <c r="B381" s="133" t="s">
        <v>1647</v>
      </c>
      <c r="E381" t="str">
        <f t="shared" si="5"/>
        <v>060102024 - Para inativar-dcm</v>
      </c>
    </row>
    <row r="382" spans="1:5" ht="15">
      <c r="A382" s="132" t="s">
        <v>784</v>
      </c>
      <c r="B382" s="132" t="s">
        <v>785</v>
      </c>
      <c r="E382" t="str">
        <f t="shared" si="5"/>
        <v>06010203 - III Ciclo-DCM</v>
      </c>
    </row>
    <row r="383" spans="1:5" ht="15">
      <c r="A383" s="133" t="s">
        <v>786</v>
      </c>
      <c r="B383" s="133" t="s">
        <v>787</v>
      </c>
      <c r="E383" t="str">
        <f t="shared" si="5"/>
        <v>06010204 - Outros-DCM</v>
      </c>
    </row>
    <row r="384" spans="1:5" ht="15">
      <c r="A384" s="132" t="s">
        <v>788</v>
      </c>
      <c r="B384" s="132" t="s">
        <v>789</v>
      </c>
      <c r="E384" t="str">
        <f t="shared" si="5"/>
        <v>0602001 - Proj. El Roca</v>
      </c>
    </row>
    <row r="385" spans="1:5" ht="15">
      <c r="A385" s="133" t="s">
        <v>790</v>
      </c>
      <c r="B385" s="133" t="s">
        <v>791</v>
      </c>
      <c r="E385" t="str">
        <f t="shared" si="5"/>
        <v>0602002 - Proj. Escola Naval</v>
      </c>
    </row>
    <row r="386" spans="1:5" ht="15">
      <c r="A386" s="132" t="s">
        <v>792</v>
      </c>
      <c r="B386" s="132" t="s">
        <v>793</v>
      </c>
      <c r="E386" t="str">
        <f t="shared" si="5"/>
        <v>0602003 - Subsidio reunião ISE</v>
      </c>
    </row>
    <row r="387" spans="1:5" ht="15">
      <c r="A387" s="133" t="s">
        <v>794</v>
      </c>
      <c r="B387" s="133" t="s">
        <v>795</v>
      </c>
      <c r="E387" t="str">
        <f aca="true" t="shared" si="6" ref="E387:E450">CONCATENATE(A387," - ",B387)</f>
        <v>0602004 - Proj. Avaliação FCT-H. Godinho</v>
      </c>
    </row>
    <row r="388" spans="1:5" ht="15">
      <c r="A388" s="132" t="s">
        <v>796</v>
      </c>
      <c r="B388" s="132" t="s">
        <v>797</v>
      </c>
      <c r="E388" t="str">
        <f t="shared" si="6"/>
        <v>0602005 - Remanescentes Proj. Cenimat</v>
      </c>
    </row>
    <row r="389" spans="1:5" ht="15">
      <c r="A389" s="133" t="s">
        <v>798</v>
      </c>
      <c r="B389" s="133" t="s">
        <v>799</v>
      </c>
      <c r="E389" t="str">
        <f t="shared" si="6"/>
        <v>0602006 - Proj. Bonemimic - Procº441.00 Tunísia - Prof. João Paulo Borges</v>
      </c>
    </row>
    <row r="390" spans="1:5" ht="15">
      <c r="A390" s="132" t="s">
        <v>800</v>
      </c>
      <c r="B390" s="132" t="s">
        <v>801</v>
      </c>
      <c r="E390" t="str">
        <f t="shared" si="6"/>
        <v>0602007 - Proj. PTDC/CTM/103465/2008 - IMPACT</v>
      </c>
    </row>
    <row r="391" spans="1:5" ht="15">
      <c r="A391" s="133" t="s">
        <v>802</v>
      </c>
      <c r="B391" s="133" t="s">
        <v>803</v>
      </c>
      <c r="E391" t="str">
        <f t="shared" si="6"/>
        <v>0602008 - Proj. PTDC/CTM/099124/2008 (Electra)</v>
      </c>
    </row>
    <row r="392" spans="1:5" ht="15">
      <c r="A392" s="132" t="s">
        <v>804</v>
      </c>
      <c r="B392" s="132" t="s">
        <v>805</v>
      </c>
      <c r="E392" t="str">
        <f t="shared" si="6"/>
        <v>0602009 - Proj. Cooperação FCT/India (FF 319)</v>
      </c>
    </row>
    <row r="393" spans="1:5" ht="15">
      <c r="A393" s="133" t="s">
        <v>806</v>
      </c>
      <c r="B393" s="133" t="s">
        <v>807</v>
      </c>
      <c r="E393" t="str">
        <f t="shared" si="6"/>
        <v>0602010 - Protocolo FCT/EMRS</v>
      </c>
    </row>
    <row r="394" spans="1:5" ht="15">
      <c r="A394" s="132" t="s">
        <v>808</v>
      </c>
      <c r="B394" s="132" t="s">
        <v>809</v>
      </c>
      <c r="E394" t="str">
        <f t="shared" si="6"/>
        <v>0602011 - Proj. PTDC/AAG-TEC/2721/2012</v>
      </c>
    </row>
    <row r="395" spans="1:5" ht="15">
      <c r="A395" s="133" t="s">
        <v>810</v>
      </c>
      <c r="B395" s="133" t="s">
        <v>811</v>
      </c>
      <c r="E395" t="str">
        <f t="shared" si="6"/>
        <v>0602012 - Proj. PTDC/CTM-ENE/2514/2012</v>
      </c>
    </row>
    <row r="396" spans="1:5" ht="15">
      <c r="A396" s="132" t="s">
        <v>812</v>
      </c>
      <c r="B396" s="132" t="s">
        <v>813</v>
      </c>
      <c r="E396" t="str">
        <f t="shared" si="6"/>
        <v>0602013 - Sub. Coop Cient. Tec. Brasil - H. Godinho</v>
      </c>
    </row>
    <row r="397" spans="1:5" ht="15">
      <c r="A397" s="133" t="s">
        <v>814</v>
      </c>
      <c r="B397" s="133" t="s">
        <v>815</v>
      </c>
      <c r="E397" t="str">
        <f t="shared" si="6"/>
        <v>0602014 - Proj. EXPL/CTM-NAN/1184/2013</v>
      </c>
    </row>
    <row r="398" spans="1:5" ht="15">
      <c r="A398" s="132" t="s">
        <v>816</v>
      </c>
      <c r="B398" s="132" t="s">
        <v>817</v>
      </c>
      <c r="E398" t="str">
        <f t="shared" si="6"/>
        <v>0602015 - Proj. PD/00291/2012-AdvaMTech</v>
      </c>
    </row>
    <row r="399" spans="1:5" ht="15">
      <c r="A399" s="133" t="s">
        <v>818</v>
      </c>
      <c r="B399" s="133" t="s">
        <v>819</v>
      </c>
      <c r="E399" t="str">
        <f t="shared" si="6"/>
        <v>0602016 - Prestação de Serviços RMN/CENIMAT</v>
      </c>
    </row>
    <row r="400" spans="1:5" ht="15">
      <c r="A400" s="132" t="s">
        <v>820</v>
      </c>
      <c r="B400" s="132" t="s">
        <v>821</v>
      </c>
      <c r="E400" t="str">
        <f t="shared" si="6"/>
        <v>0602017 - Proj.UID/CTM/50025/2013 - Cenimat</v>
      </c>
    </row>
    <row r="401" spans="1:5" ht="15">
      <c r="A401" s="133" t="s">
        <v>822</v>
      </c>
      <c r="B401" s="133" t="s">
        <v>823</v>
      </c>
      <c r="E401" t="str">
        <f t="shared" si="6"/>
        <v>0602018 - PTDC/EPH-PAT/0224/2014 -CleanArt</v>
      </c>
    </row>
    <row r="402" spans="1:5" ht="15">
      <c r="A402" s="132" t="s">
        <v>824</v>
      </c>
      <c r="B402" s="132" t="s">
        <v>174</v>
      </c>
      <c r="E402" t="str">
        <f t="shared" si="6"/>
        <v>0602019 - Ocupação Cientifica de Jovens nas Férias 2016</v>
      </c>
    </row>
    <row r="403" spans="1:5" ht="15">
      <c r="A403" s="133" t="s">
        <v>825</v>
      </c>
      <c r="B403" s="133" t="s">
        <v>826</v>
      </c>
      <c r="E403" t="str">
        <f t="shared" si="6"/>
        <v>0602020 - Proj. Erasmus+KA2-ELBYSIER</v>
      </c>
    </row>
    <row r="404" spans="1:5" ht="15">
      <c r="A404" s="132" t="s">
        <v>827</v>
      </c>
      <c r="B404" s="132" t="s">
        <v>828</v>
      </c>
      <c r="E404" t="str">
        <f t="shared" si="6"/>
        <v>0602021 - PTDC/EMS-ENE/0578/2014-LIFESOLAR</v>
      </c>
    </row>
    <row r="405" spans="1:5" ht="15">
      <c r="A405" s="133" t="s">
        <v>829</v>
      </c>
      <c r="B405" s="133" t="s">
        <v>830</v>
      </c>
      <c r="E405" t="str">
        <f t="shared" si="6"/>
        <v>0602022 - Verbas Próprias ME</v>
      </c>
    </row>
    <row r="406" spans="1:5" ht="15">
      <c r="A406" s="132" t="s">
        <v>831</v>
      </c>
      <c r="B406" s="132" t="s">
        <v>832</v>
      </c>
      <c r="E406" t="str">
        <f t="shared" si="6"/>
        <v>0602023 - Verbas Próprias SBMG</v>
      </c>
    </row>
    <row r="407" spans="1:5" ht="15">
      <c r="A407" s="133" t="s">
        <v>833</v>
      </c>
      <c r="B407" s="133" t="s">
        <v>834</v>
      </c>
      <c r="E407" t="str">
        <f t="shared" si="6"/>
        <v>0602024 - Proj. NanoMarcadores-INMC</v>
      </c>
    </row>
    <row r="408" spans="1:5" ht="15">
      <c r="A408" s="132" t="s">
        <v>835</v>
      </c>
      <c r="B408" s="132" t="s">
        <v>836</v>
      </c>
      <c r="E408" t="str">
        <f t="shared" si="6"/>
        <v>0602025 - Proj. Cooperação Transnacional-DISARMED</v>
      </c>
    </row>
    <row r="409" spans="1:5" ht="15">
      <c r="A409" s="133" t="s">
        <v>837</v>
      </c>
      <c r="B409" s="133" t="s">
        <v>838</v>
      </c>
      <c r="E409" t="str">
        <f t="shared" si="6"/>
        <v>0602026 - Proj. Rede/1517/RMN/2005(Prof.Farinha Martins)</v>
      </c>
    </row>
    <row r="410" spans="1:5" ht="15">
      <c r="A410" s="132" t="s">
        <v>839</v>
      </c>
      <c r="B410" s="132" t="s">
        <v>840</v>
      </c>
      <c r="E410" t="str">
        <f t="shared" si="6"/>
        <v>0602027 - Proj. FIBR3D - 16414</v>
      </c>
    </row>
    <row r="411" spans="1:5" ht="15">
      <c r="A411" s="133" t="s">
        <v>841</v>
      </c>
      <c r="B411" s="133" t="s">
        <v>842</v>
      </c>
      <c r="E411" t="str">
        <f t="shared" si="6"/>
        <v>0602028 - Proj. DentalBlast - 17956</v>
      </c>
    </row>
    <row r="412" spans="1:5" ht="15">
      <c r="A412" s="132" t="s">
        <v>843</v>
      </c>
      <c r="B412" s="132" t="s">
        <v>844</v>
      </c>
      <c r="E412" t="str">
        <f t="shared" si="6"/>
        <v>0602029 - Proj. Orabac - 17852</v>
      </c>
    </row>
    <row r="413" spans="1:5" ht="15">
      <c r="A413" s="133" t="s">
        <v>845</v>
      </c>
      <c r="B413" s="133" t="s">
        <v>846</v>
      </c>
      <c r="E413" t="str">
        <f t="shared" si="6"/>
        <v>0602030 - Protocolo CMA/DCM</v>
      </c>
    </row>
    <row r="414" spans="1:5" ht="15">
      <c r="A414" s="132" t="s">
        <v>847</v>
      </c>
      <c r="B414" s="132" t="s">
        <v>848</v>
      </c>
      <c r="E414" t="str">
        <f t="shared" si="6"/>
        <v>0602031 - Proj. PIC3D 17896</v>
      </c>
    </row>
    <row r="415" spans="1:5" ht="15">
      <c r="A415" s="133" t="s">
        <v>849</v>
      </c>
      <c r="B415" s="133" t="s">
        <v>850</v>
      </c>
      <c r="E415" t="str">
        <f t="shared" si="6"/>
        <v>0602032 - Proj. Ciência VIVA no Laboratório 2017- ID99</v>
      </c>
    </row>
    <row r="416" spans="1:5" ht="15">
      <c r="A416" s="132" t="s">
        <v>851</v>
      </c>
      <c r="B416" s="132" t="s">
        <v>852</v>
      </c>
      <c r="E416" t="str">
        <f t="shared" si="6"/>
        <v>0602033 - Proj. ERA-MNT/0005/2009</v>
      </c>
    </row>
    <row r="417" spans="1:5" ht="15">
      <c r="A417" s="133" t="s">
        <v>853</v>
      </c>
      <c r="B417" s="133" t="s">
        <v>854</v>
      </c>
      <c r="E417" t="str">
        <f t="shared" si="6"/>
        <v>0602034 - Proj. ENG59-REG2</v>
      </c>
    </row>
    <row r="418" spans="1:5" ht="15">
      <c r="A418" s="132" t="s">
        <v>855</v>
      </c>
      <c r="B418" s="132" t="s">
        <v>856</v>
      </c>
      <c r="E418" t="str">
        <f t="shared" si="6"/>
        <v>0602035 - Proj. Overheads - UID/CTM/50025/2013</v>
      </c>
    </row>
    <row r="419" spans="1:5" ht="15">
      <c r="A419" s="133" t="s">
        <v>857</v>
      </c>
      <c r="B419" s="133" t="s">
        <v>858</v>
      </c>
      <c r="E419" t="str">
        <f t="shared" si="6"/>
        <v>0602036 - Proj. EXCL/CTM-NAN/0201/12-MatOxiMulNano</v>
      </c>
    </row>
    <row r="420" spans="1:5" ht="15">
      <c r="A420" s="132" t="s">
        <v>859</v>
      </c>
      <c r="B420" s="132" t="s">
        <v>860</v>
      </c>
      <c r="E420" t="str">
        <f t="shared" si="6"/>
        <v>0602037 - Proj.Pest-C/CTM/LA0025/2011-2012</v>
      </c>
    </row>
    <row r="421" spans="1:5" ht="15">
      <c r="A421" s="133" t="s">
        <v>861</v>
      </c>
      <c r="B421" s="133" t="s">
        <v>862</v>
      </c>
      <c r="E421" t="str">
        <f t="shared" si="6"/>
        <v>0602038 - Proj.Pest-C/CTM/LA0025/2013-2014</v>
      </c>
    </row>
    <row r="422" spans="1:5" ht="15">
      <c r="A422" s="132" t="s">
        <v>863</v>
      </c>
      <c r="B422" s="132" t="s">
        <v>864</v>
      </c>
      <c r="E422" t="str">
        <f t="shared" si="6"/>
        <v>0602039 - Proj. M-ERA.NET/010/2012</v>
      </c>
    </row>
    <row r="423" spans="1:5" ht="15">
      <c r="A423" s="133" t="s">
        <v>865</v>
      </c>
      <c r="B423" s="133" t="s">
        <v>866</v>
      </c>
      <c r="E423" t="str">
        <f t="shared" si="6"/>
        <v>0602040 - Proj.Points NMP3-SL/11-263042</v>
      </c>
    </row>
    <row r="424" spans="1:5" ht="15">
      <c r="A424" s="132" t="s">
        <v>867</v>
      </c>
      <c r="B424" s="132" t="s">
        <v>868</v>
      </c>
      <c r="E424" t="str">
        <f t="shared" si="6"/>
        <v>0602041 - Proj. NMP3-SL-2012/309984-CEOPS</v>
      </c>
    </row>
    <row r="425" spans="1:5" ht="15">
      <c r="A425" s="133" t="s">
        <v>869</v>
      </c>
      <c r="B425" s="133" t="s">
        <v>870</v>
      </c>
      <c r="E425" t="str">
        <f t="shared" si="6"/>
        <v>0602042 - Proj. PTDC/CTM/099719/08-Nanomorph</v>
      </c>
    </row>
    <row r="426" spans="1:5" ht="15">
      <c r="A426" s="132" t="s">
        <v>871</v>
      </c>
      <c r="B426" s="132" t="s">
        <v>872</v>
      </c>
      <c r="E426" t="str">
        <f t="shared" si="6"/>
        <v>0602043 - Proj.Overheads PEST-C/CTM/LA0025/13-14</v>
      </c>
    </row>
    <row r="427" spans="1:5" ht="15">
      <c r="A427" s="133" t="s">
        <v>873</v>
      </c>
      <c r="B427" s="133" t="s">
        <v>874</v>
      </c>
      <c r="E427" t="str">
        <f t="shared" si="6"/>
        <v>0602044 - Proj. CelSmartSence-17862</v>
      </c>
    </row>
    <row r="428" spans="1:5" ht="15">
      <c r="A428" s="132" t="s">
        <v>875</v>
      </c>
      <c r="B428" s="132" t="s">
        <v>876</v>
      </c>
      <c r="E428" t="str">
        <f t="shared" si="6"/>
        <v>0602045 - Proj.Smartege-17577</v>
      </c>
    </row>
    <row r="429" spans="1:5" ht="15">
      <c r="A429" s="133" t="s">
        <v>877</v>
      </c>
      <c r="B429" s="133" t="s">
        <v>878</v>
      </c>
      <c r="E429" t="str">
        <f t="shared" si="6"/>
        <v>0602046 - Proj. Papel Secreto-INMC</v>
      </c>
    </row>
    <row r="430" spans="1:5" ht="15">
      <c r="A430" s="132" t="s">
        <v>879</v>
      </c>
      <c r="B430" s="132" t="s">
        <v>880</v>
      </c>
      <c r="E430" t="str">
        <f t="shared" si="6"/>
        <v>0602047 - Laboratório de RMN do CENIMAT</v>
      </c>
    </row>
    <row r="431" spans="1:5" ht="15">
      <c r="A431" s="133" t="s">
        <v>881</v>
      </c>
      <c r="B431" s="133" t="s">
        <v>882</v>
      </c>
      <c r="E431" t="str">
        <f t="shared" si="6"/>
        <v>0602048 - SUPERSMART</v>
      </c>
    </row>
    <row r="432" spans="1:5" ht="15">
      <c r="A432" s="132" t="s">
        <v>883</v>
      </c>
      <c r="B432" s="132" t="s">
        <v>884</v>
      </c>
      <c r="E432" t="str">
        <f t="shared" si="6"/>
        <v>0602050 - EURASC 2018</v>
      </c>
    </row>
    <row r="433" spans="1:5" ht="15">
      <c r="A433" s="133" t="s">
        <v>885</v>
      </c>
      <c r="B433" s="133" t="s">
        <v>886</v>
      </c>
      <c r="E433" t="str">
        <f t="shared" si="6"/>
        <v>0602051 - Proj. Raw Matters Ambassadors at Schools 3.0</v>
      </c>
    </row>
    <row r="434" spans="1:5" ht="15">
      <c r="A434" s="132" t="s">
        <v>887</v>
      </c>
      <c r="B434" s="132" t="s">
        <v>888</v>
      </c>
      <c r="E434" t="str">
        <f t="shared" si="6"/>
        <v>0602052 - Proj. Resultados EFMR</v>
      </c>
    </row>
    <row r="435" spans="1:5" ht="15">
      <c r="A435" s="133" t="s">
        <v>889</v>
      </c>
      <c r="B435" s="133" t="s">
        <v>890</v>
      </c>
      <c r="E435" t="str">
        <f t="shared" si="6"/>
        <v>0602053 - Proj. Ciência Viva no Laboratório 2018 ( ID99)</v>
      </c>
    </row>
    <row r="436" spans="1:5" ht="15">
      <c r="A436" s="132" t="s">
        <v>891</v>
      </c>
      <c r="B436" s="132" t="s">
        <v>892</v>
      </c>
      <c r="E436" t="str">
        <f t="shared" si="6"/>
        <v>0602054 - Proj. INPACTUS- Biorrefinaria 15</v>
      </c>
    </row>
    <row r="437" spans="1:5" ht="15">
      <c r="A437" s="133" t="s">
        <v>893</v>
      </c>
      <c r="B437" s="133" t="s">
        <v>894</v>
      </c>
      <c r="E437" t="str">
        <f t="shared" si="6"/>
        <v>0602055 - Proj. INPACTUS- Biorrefinari 17</v>
      </c>
    </row>
    <row r="438" spans="1:5" ht="15">
      <c r="A438" s="132" t="s">
        <v>895</v>
      </c>
      <c r="B438" s="132" t="s">
        <v>896</v>
      </c>
      <c r="E438" t="str">
        <f t="shared" si="6"/>
        <v>0603001 - PD-Nanotecnologias e Nanociências</v>
      </c>
    </row>
    <row r="439" spans="1:5" ht="15">
      <c r="A439" s="133" t="s">
        <v>897</v>
      </c>
      <c r="B439" s="133" t="s">
        <v>898</v>
      </c>
      <c r="E439" t="str">
        <f t="shared" si="6"/>
        <v>0603002 - PD-Ciência e Engenharia de Materiais</v>
      </c>
    </row>
    <row r="440" spans="1:5" ht="15">
      <c r="A440" s="132" t="s">
        <v>899</v>
      </c>
      <c r="B440" s="132" t="s">
        <v>900</v>
      </c>
      <c r="E440" t="str">
        <f t="shared" si="6"/>
        <v>0604020101 - Proj. Investigador Doutorado-DCM</v>
      </c>
    </row>
    <row r="441" spans="1:5" ht="15">
      <c r="A441" s="133" t="s">
        <v>901</v>
      </c>
      <c r="B441" s="133" t="s">
        <v>902</v>
      </c>
      <c r="E441" t="str">
        <f t="shared" si="6"/>
        <v>0604020102 - Proj. UID/CTM/50025/2019</v>
      </c>
    </row>
    <row r="442" spans="1:5" ht="15">
      <c r="A442" s="132" t="s">
        <v>903</v>
      </c>
      <c r="B442" s="132" t="s">
        <v>904</v>
      </c>
      <c r="E442" t="str">
        <f t="shared" si="6"/>
        <v>0604020201 - Proj. EIT KIC RAW MATERIALS- MineHeritage - Refª 18111</v>
      </c>
    </row>
    <row r="443" spans="1:5" ht="15">
      <c r="A443" s="133" t="s">
        <v>905</v>
      </c>
      <c r="B443" s="133" t="s">
        <v>906</v>
      </c>
      <c r="E443" t="str">
        <f t="shared" si="6"/>
        <v>0604020202 - Proj. ERASMUS+KA2-IN4SOC</v>
      </c>
    </row>
    <row r="444" spans="1:5" ht="15">
      <c r="A444" s="132" t="s">
        <v>907</v>
      </c>
      <c r="B444" s="132" t="s">
        <v>908</v>
      </c>
      <c r="E444" t="str">
        <f t="shared" si="6"/>
        <v>0604020203 - Proj. AMIR-RIS</v>
      </c>
    </row>
    <row r="445" spans="1:5" ht="15">
      <c r="A445" s="133" t="s">
        <v>1648</v>
      </c>
      <c r="B445" s="133" t="s">
        <v>1649</v>
      </c>
      <c r="E445" t="str">
        <f t="shared" si="6"/>
        <v>0604020204 - Proj. KicRM- IDS FunMat I2</v>
      </c>
    </row>
    <row r="446" spans="1:5" ht="15">
      <c r="A446" s="132" t="s">
        <v>1650</v>
      </c>
      <c r="B446" s="132" t="s">
        <v>1651</v>
      </c>
      <c r="E446" t="str">
        <f t="shared" si="6"/>
        <v>0604020205 - Proj. Kic RM-Supersmart</v>
      </c>
    </row>
    <row r="447" spans="1:5" ht="15">
      <c r="A447" s="133" t="s">
        <v>1652</v>
      </c>
      <c r="B447" s="133" t="s">
        <v>1653</v>
      </c>
      <c r="E447" t="str">
        <f t="shared" si="6"/>
        <v>0604020206 - Proj. Kic RM- rm@schools</v>
      </c>
    </row>
    <row r="448" spans="1:5" ht="15">
      <c r="A448" s="132" t="s">
        <v>909</v>
      </c>
      <c r="B448" s="132" t="s">
        <v>69</v>
      </c>
      <c r="E448" t="str">
        <f t="shared" si="6"/>
        <v>070101001 - Pessoal Docente do Quadro</v>
      </c>
    </row>
    <row r="449" spans="1:5" ht="15">
      <c r="A449" s="133" t="s">
        <v>910</v>
      </c>
      <c r="B449" s="133" t="s">
        <v>71</v>
      </c>
      <c r="E449" t="str">
        <f t="shared" si="6"/>
        <v>070101002 - Pessoal Docente Além Quadro</v>
      </c>
    </row>
    <row r="450" spans="1:5" ht="15">
      <c r="A450" s="132" t="s">
        <v>911</v>
      </c>
      <c r="B450" s="132" t="s">
        <v>73</v>
      </c>
      <c r="E450" t="str">
        <f t="shared" si="6"/>
        <v>070101003 - Pessoal Não Docente do Quadro</v>
      </c>
    </row>
    <row r="451" spans="1:5" ht="15">
      <c r="A451" s="133" t="s">
        <v>912</v>
      </c>
      <c r="B451" s="133" t="s">
        <v>75</v>
      </c>
      <c r="E451" t="str">
        <f aca="true" t="shared" si="7" ref="E451:E514">CONCATENATE(A451," - ",B451)</f>
        <v>070101004 - Pessoal Não Docente Além Quadro</v>
      </c>
    </row>
    <row r="452" spans="1:5" ht="15">
      <c r="A452" s="132" t="s">
        <v>913</v>
      </c>
      <c r="B452" s="132" t="s">
        <v>77</v>
      </c>
      <c r="E452" t="str">
        <f t="shared" si="7"/>
        <v>070101005 - Pessoal Não Docente Requisitado</v>
      </c>
    </row>
    <row r="453" spans="1:5" ht="15">
      <c r="A453" s="133" t="s">
        <v>914</v>
      </c>
      <c r="B453" s="133" t="s">
        <v>79</v>
      </c>
      <c r="E453" t="str">
        <f t="shared" si="7"/>
        <v>070101006 - Bolseiros </v>
      </c>
    </row>
    <row r="454" spans="1:5" ht="15">
      <c r="A454" s="132" t="s">
        <v>915</v>
      </c>
      <c r="B454" s="132" t="s">
        <v>916</v>
      </c>
      <c r="E454" t="str">
        <f t="shared" si="7"/>
        <v>07010201 - I Ciclo-DCSA</v>
      </c>
    </row>
    <row r="455" spans="1:5" ht="15">
      <c r="A455" s="133" t="s">
        <v>917</v>
      </c>
      <c r="B455" s="133" t="s">
        <v>918</v>
      </c>
      <c r="E455" t="str">
        <f t="shared" si="7"/>
        <v>07010202 - II Ciclo-DCSA</v>
      </c>
    </row>
    <row r="456" spans="1:5" ht="15">
      <c r="A456" s="132" t="s">
        <v>919</v>
      </c>
      <c r="B456" s="132" t="s">
        <v>920</v>
      </c>
      <c r="E456" t="str">
        <f t="shared" si="7"/>
        <v>07010203 - III Ciclo-DCSA</v>
      </c>
    </row>
    <row r="457" spans="1:5" ht="15">
      <c r="A457" s="133" t="s">
        <v>921</v>
      </c>
      <c r="B457" s="133" t="s">
        <v>922</v>
      </c>
      <c r="E457" t="str">
        <f t="shared" si="7"/>
        <v>07010204 - Outros-DCSA</v>
      </c>
    </row>
    <row r="458" spans="1:5" ht="15">
      <c r="A458" s="132" t="s">
        <v>923</v>
      </c>
      <c r="B458" s="132" t="s">
        <v>924</v>
      </c>
      <c r="E458" t="str">
        <f t="shared" si="7"/>
        <v>0702001 - Proj. PTDC/AUR-AQI/105410/2008</v>
      </c>
    </row>
    <row r="459" spans="1:5" ht="15">
      <c r="A459" s="133" t="s">
        <v>925</v>
      </c>
      <c r="B459" s="133" t="s">
        <v>926</v>
      </c>
      <c r="E459" t="str">
        <f t="shared" si="7"/>
        <v>0702002 - Proj. Trabalho em tempos de crise</v>
      </c>
    </row>
    <row r="460" spans="1:5" ht="15">
      <c r="A460" s="132" t="s">
        <v>927</v>
      </c>
      <c r="B460" s="132" t="s">
        <v>928</v>
      </c>
      <c r="E460" t="str">
        <f t="shared" si="7"/>
        <v>0702003 - Proj. Nova Escola Doutoral-Fernanda Llussá</v>
      </c>
    </row>
    <row r="461" spans="1:5" ht="15">
      <c r="A461" s="133" t="s">
        <v>929</v>
      </c>
      <c r="B461" s="133" t="s">
        <v>930</v>
      </c>
      <c r="E461" t="str">
        <f t="shared" si="7"/>
        <v>0702004 - DCSA-Joaquim Pina Lopes</v>
      </c>
    </row>
    <row r="462" spans="1:5" ht="15">
      <c r="A462" s="132" t="s">
        <v>931</v>
      </c>
      <c r="B462" s="132" t="s">
        <v>932</v>
      </c>
      <c r="E462" t="str">
        <f t="shared" si="7"/>
        <v>0702005 - Pl.UID/HIS/00286/2013-CIUHCT</v>
      </c>
    </row>
    <row r="463" spans="1:5" ht="15">
      <c r="A463" s="133" t="s">
        <v>933</v>
      </c>
      <c r="B463" s="133" t="s">
        <v>934</v>
      </c>
      <c r="E463" t="str">
        <f t="shared" si="7"/>
        <v>0702006 - UID/ECO/04007/2013 (CEFAGE)</v>
      </c>
    </row>
    <row r="464" spans="1:5" ht="15">
      <c r="A464" s="132" t="s">
        <v>935</v>
      </c>
      <c r="B464" s="132" t="s">
        <v>936</v>
      </c>
      <c r="E464" t="str">
        <f t="shared" si="7"/>
        <v>0702007 - Verbas próprias - Fernanda Llussá</v>
      </c>
    </row>
    <row r="465" spans="1:5" ht="15">
      <c r="A465" s="133" t="s">
        <v>937</v>
      </c>
      <c r="B465" s="133" t="s">
        <v>92</v>
      </c>
      <c r="E465" t="str">
        <f t="shared" si="7"/>
        <v>0702008 - Protocolo FCT/ESE João de Deus</v>
      </c>
    </row>
    <row r="466" spans="1:5" ht="15">
      <c r="A466" s="132" t="s">
        <v>938</v>
      </c>
      <c r="B466" s="132" t="s">
        <v>939</v>
      </c>
      <c r="E466" t="str">
        <f t="shared" si="7"/>
        <v>0702009 - Protocolo FCT/UCP (Universidade Católica Portuguesa)</v>
      </c>
    </row>
    <row r="467" spans="1:5" ht="15">
      <c r="A467" s="133" t="s">
        <v>940</v>
      </c>
      <c r="B467" s="133" t="s">
        <v>941</v>
      </c>
      <c r="E467" t="str">
        <f t="shared" si="7"/>
        <v>0702010 - Protocolo FCT/FDUNL</v>
      </c>
    </row>
    <row r="468" spans="1:5" ht="15">
      <c r="A468" s="132" t="s">
        <v>942</v>
      </c>
      <c r="B468" s="132" t="s">
        <v>943</v>
      </c>
      <c r="E468" t="str">
        <f t="shared" si="7"/>
        <v>0702011 - Verbas Próprias- Prof.Duarte Brito</v>
      </c>
    </row>
    <row r="469" spans="1:5" ht="15">
      <c r="A469" s="133" t="s">
        <v>944</v>
      </c>
      <c r="B469" s="133" t="s">
        <v>945</v>
      </c>
      <c r="E469" t="str">
        <f t="shared" si="7"/>
        <v>0703001 - PD-História,Filosofia e Património da Ciência e da Tecnologia</v>
      </c>
    </row>
    <row r="470" spans="1:5" ht="15">
      <c r="A470" s="132" t="s">
        <v>946</v>
      </c>
      <c r="B470" s="132" t="s">
        <v>947</v>
      </c>
      <c r="E470" t="str">
        <f t="shared" si="7"/>
        <v>0703002 - PD-Ciências da Educação</v>
      </c>
    </row>
    <row r="471" spans="1:5" ht="15">
      <c r="A471" s="133" t="s">
        <v>948</v>
      </c>
      <c r="B471" s="133" t="s">
        <v>949</v>
      </c>
      <c r="E471" t="str">
        <f t="shared" si="7"/>
        <v>0703003 - PD-Avaliação de Tecnologias</v>
      </c>
    </row>
    <row r="472" spans="1:5" ht="15">
      <c r="A472" s="132" t="s">
        <v>950</v>
      </c>
      <c r="B472" s="132" t="s">
        <v>951</v>
      </c>
      <c r="E472" t="str">
        <f t="shared" si="7"/>
        <v>0704020101 - Proj. Investigador Doutorado-DCSA</v>
      </c>
    </row>
    <row r="473" spans="1:5" ht="15">
      <c r="A473" s="133" t="s">
        <v>952</v>
      </c>
      <c r="B473" s="133" t="s">
        <v>69</v>
      </c>
      <c r="E473" t="str">
        <f t="shared" si="7"/>
        <v>080101001 - Pessoal Docente do Quadro</v>
      </c>
    </row>
    <row r="474" spans="1:5" ht="15">
      <c r="A474" s="132" t="s">
        <v>953</v>
      </c>
      <c r="B474" s="132" t="s">
        <v>71</v>
      </c>
      <c r="E474" t="str">
        <f t="shared" si="7"/>
        <v>080101002 - Pessoal Docente Além Quadro</v>
      </c>
    </row>
    <row r="475" spans="1:5" ht="15">
      <c r="A475" s="133" t="s">
        <v>954</v>
      </c>
      <c r="B475" s="133" t="s">
        <v>73</v>
      </c>
      <c r="E475" t="str">
        <f t="shared" si="7"/>
        <v>080101003 - Pessoal Não Docente do Quadro</v>
      </c>
    </row>
    <row r="476" spans="1:5" ht="15">
      <c r="A476" s="132" t="s">
        <v>955</v>
      </c>
      <c r="B476" s="132" t="s">
        <v>75</v>
      </c>
      <c r="E476" t="str">
        <f t="shared" si="7"/>
        <v>080101004 - Pessoal Não Docente Além Quadro</v>
      </c>
    </row>
    <row r="477" spans="1:5" ht="15">
      <c r="A477" s="133" t="s">
        <v>956</v>
      </c>
      <c r="B477" s="133" t="s">
        <v>77</v>
      </c>
      <c r="E477" t="str">
        <f t="shared" si="7"/>
        <v>080101005 - Pessoal Não Docente Requisitado</v>
      </c>
    </row>
    <row r="478" spans="1:5" ht="15">
      <c r="A478" s="132" t="s">
        <v>957</v>
      </c>
      <c r="B478" s="132" t="s">
        <v>79</v>
      </c>
      <c r="E478" t="str">
        <f t="shared" si="7"/>
        <v>080101006 - Bolseiros </v>
      </c>
    </row>
    <row r="479" spans="1:5" ht="15">
      <c r="A479" s="133" t="s">
        <v>958</v>
      </c>
      <c r="B479" s="133" t="s">
        <v>959</v>
      </c>
      <c r="E479" t="str">
        <f t="shared" si="7"/>
        <v>08010201 - I Ciclo-DEE</v>
      </c>
    </row>
    <row r="480" spans="1:5" ht="15">
      <c r="A480" s="132" t="s">
        <v>960</v>
      </c>
      <c r="B480" s="132" t="s">
        <v>961</v>
      </c>
      <c r="E480" t="str">
        <f t="shared" si="7"/>
        <v>08010202 - II Ciclo-DEE</v>
      </c>
    </row>
    <row r="481" spans="1:5" ht="15">
      <c r="A481" s="133" t="s">
        <v>962</v>
      </c>
      <c r="B481" s="133" t="s">
        <v>963</v>
      </c>
      <c r="E481" t="str">
        <f t="shared" si="7"/>
        <v>08010203 - III Ciclo-DEE</v>
      </c>
    </row>
    <row r="482" spans="1:5" ht="15">
      <c r="A482" s="132" t="s">
        <v>964</v>
      </c>
      <c r="B482" s="132" t="s">
        <v>965</v>
      </c>
      <c r="E482" t="str">
        <f t="shared" si="7"/>
        <v>08010204 - Outros-DEE</v>
      </c>
    </row>
    <row r="483" spans="1:5" ht="15">
      <c r="A483" s="133" t="s">
        <v>966</v>
      </c>
      <c r="B483" s="133" t="s">
        <v>967</v>
      </c>
      <c r="E483" t="str">
        <f t="shared" si="7"/>
        <v>0802001 - Prot. FCT/S3Portugal</v>
      </c>
    </row>
    <row r="484" spans="1:5" ht="15">
      <c r="A484" s="132" t="s">
        <v>968</v>
      </c>
      <c r="B484" s="132" t="s">
        <v>969</v>
      </c>
      <c r="E484" t="str">
        <f t="shared" si="7"/>
        <v>0802002 - Proj. Alter-Nativa-Alfa III</v>
      </c>
    </row>
    <row r="485" spans="1:5" ht="15">
      <c r="A485" s="133" t="s">
        <v>970</v>
      </c>
      <c r="B485" s="133" t="s">
        <v>971</v>
      </c>
      <c r="E485" t="str">
        <f t="shared" si="7"/>
        <v>0802003 - Prot. FCT/Selfenergy</v>
      </c>
    </row>
    <row r="486" spans="1:5" ht="15">
      <c r="A486" s="132" t="s">
        <v>972</v>
      </c>
      <c r="B486" s="132" t="s">
        <v>973</v>
      </c>
      <c r="E486" t="str">
        <f t="shared" si="7"/>
        <v>0802004 - Proj. SHBUILDING-SOE3/P1/E508</v>
      </c>
    </row>
    <row r="487" spans="1:5" ht="15">
      <c r="A487" s="133" t="s">
        <v>974</v>
      </c>
      <c r="B487" s="133" t="s">
        <v>975</v>
      </c>
      <c r="E487" t="str">
        <f t="shared" si="7"/>
        <v>0802005 - Projeto SIGNES</v>
      </c>
    </row>
    <row r="488" spans="1:5" ht="15">
      <c r="A488" s="132" t="s">
        <v>976</v>
      </c>
      <c r="B488" s="132" t="s">
        <v>977</v>
      </c>
      <c r="E488" t="str">
        <f t="shared" si="7"/>
        <v>0802006 - Proj. POSDRU/159/I.5/S/134378</v>
      </c>
    </row>
    <row r="489" spans="1:5" ht="15">
      <c r="A489" s="133" t="s">
        <v>978</v>
      </c>
      <c r="B489" s="133" t="s">
        <v>979</v>
      </c>
      <c r="E489" t="str">
        <f t="shared" si="7"/>
        <v>0802007 - Proj. U-Academy (Gulbenkian)</v>
      </c>
    </row>
    <row r="490" spans="1:5" ht="15">
      <c r="A490" s="132" t="s">
        <v>980</v>
      </c>
      <c r="B490" s="132" t="s">
        <v>981</v>
      </c>
      <c r="E490" t="str">
        <f t="shared" si="7"/>
        <v>0802008 - Proj. ACACIA</v>
      </c>
    </row>
    <row r="491" spans="1:5" ht="15">
      <c r="A491" s="133" t="s">
        <v>982</v>
      </c>
      <c r="B491" s="133" t="s">
        <v>983</v>
      </c>
      <c r="E491" t="str">
        <f t="shared" si="7"/>
        <v>0802009 - Proj. SigmaRail</v>
      </c>
    </row>
    <row r="492" spans="1:5" ht="15">
      <c r="A492" s="132" t="s">
        <v>984</v>
      </c>
      <c r="B492" s="132" t="s">
        <v>985</v>
      </c>
      <c r="E492" t="str">
        <f t="shared" si="7"/>
        <v>0802010 - Proj. Interreg Sudoe SHCity</v>
      </c>
    </row>
    <row r="493" spans="1:5" ht="15">
      <c r="A493" s="133" t="s">
        <v>986</v>
      </c>
      <c r="B493" s="133" t="s">
        <v>987</v>
      </c>
      <c r="E493" t="str">
        <f t="shared" si="7"/>
        <v>0802011 - Cooperação-Mikhail Mudrov Post-Doc</v>
      </c>
    </row>
    <row r="494" spans="1:5" ht="15">
      <c r="A494" s="132" t="s">
        <v>988</v>
      </c>
      <c r="B494" s="132" t="s">
        <v>989</v>
      </c>
      <c r="E494" t="str">
        <f t="shared" si="7"/>
        <v>0802012 - Proj. Produtive 4.0</v>
      </c>
    </row>
    <row r="495" spans="1:5" ht="15">
      <c r="A495" s="133" t="s">
        <v>990</v>
      </c>
      <c r="B495" s="133" t="s">
        <v>589</v>
      </c>
      <c r="E495" t="str">
        <f t="shared" si="7"/>
        <v>0802013 - Verbas Próprias</v>
      </c>
    </row>
    <row r="496" spans="1:5" ht="15">
      <c r="A496" s="132" t="s">
        <v>991</v>
      </c>
      <c r="B496" s="132" t="s">
        <v>992</v>
      </c>
      <c r="E496" t="str">
        <f t="shared" si="7"/>
        <v>0802014 - Proj. INTERREG Herit-Data</v>
      </c>
    </row>
    <row r="497" spans="1:5" ht="15">
      <c r="A497" s="133" t="s">
        <v>993</v>
      </c>
      <c r="B497" s="133" t="s">
        <v>994</v>
      </c>
      <c r="E497" t="str">
        <f t="shared" si="7"/>
        <v>0802015 - Proj. Climate KIC-HackThePlanet</v>
      </c>
    </row>
    <row r="498" spans="1:5" ht="15">
      <c r="A498" s="132" t="s">
        <v>995</v>
      </c>
      <c r="B498" s="132" t="s">
        <v>996</v>
      </c>
      <c r="E498" t="str">
        <f t="shared" si="7"/>
        <v>0802016 - Proj. PT2020-033926-YAMMI</v>
      </c>
    </row>
    <row r="499" spans="1:5" ht="15">
      <c r="A499" s="133" t="s">
        <v>997</v>
      </c>
      <c r="B499" s="133" t="s">
        <v>998</v>
      </c>
      <c r="E499" t="str">
        <f t="shared" si="7"/>
        <v>0803001 - PD-Engenharia Electrotécnica e de Computadores</v>
      </c>
    </row>
    <row r="500" spans="1:5" ht="15">
      <c r="A500" s="132" t="s">
        <v>1654</v>
      </c>
      <c r="B500" s="132" t="s">
        <v>1655</v>
      </c>
      <c r="E500" t="str">
        <f t="shared" si="7"/>
        <v>0804020201 - Proj. Interreg Atlântico- Ref. EAPA-936/2018-BODAH</v>
      </c>
    </row>
    <row r="501" spans="1:5" ht="15">
      <c r="A501" s="133" t="s">
        <v>1656</v>
      </c>
      <c r="B501" s="133" t="s">
        <v>1657</v>
      </c>
      <c r="E501" t="str">
        <f t="shared" si="7"/>
        <v>0804020202 - Proj. Arrowhead Tools</v>
      </c>
    </row>
    <row r="502" spans="1:5" ht="15">
      <c r="A502" s="132" t="s">
        <v>999</v>
      </c>
      <c r="B502" s="132" t="s">
        <v>69</v>
      </c>
      <c r="E502" t="str">
        <f t="shared" si="7"/>
        <v>100101001 - Pessoal Docente do Quadro</v>
      </c>
    </row>
    <row r="503" spans="1:5" ht="15">
      <c r="A503" s="133" t="s">
        <v>1000</v>
      </c>
      <c r="B503" s="133" t="s">
        <v>71</v>
      </c>
      <c r="E503" t="str">
        <f t="shared" si="7"/>
        <v>100101002 - Pessoal Docente Além Quadro</v>
      </c>
    </row>
    <row r="504" spans="1:5" ht="15">
      <c r="A504" s="132" t="s">
        <v>1001</v>
      </c>
      <c r="B504" s="132" t="s">
        <v>73</v>
      </c>
      <c r="E504" t="str">
        <f t="shared" si="7"/>
        <v>100101003 - Pessoal Não Docente do Quadro</v>
      </c>
    </row>
    <row r="505" spans="1:5" ht="15">
      <c r="A505" s="133" t="s">
        <v>1002</v>
      </c>
      <c r="B505" s="133" t="s">
        <v>75</v>
      </c>
      <c r="E505" t="str">
        <f t="shared" si="7"/>
        <v>100101004 - Pessoal Não Docente Além Quadro</v>
      </c>
    </row>
    <row r="506" spans="1:5" ht="15">
      <c r="A506" s="132" t="s">
        <v>1003</v>
      </c>
      <c r="B506" s="132" t="s">
        <v>77</v>
      </c>
      <c r="E506" t="str">
        <f t="shared" si="7"/>
        <v>100101005 - Pessoal Não Docente Requisitado</v>
      </c>
    </row>
    <row r="507" spans="1:5" ht="15">
      <c r="A507" s="133" t="s">
        <v>1004</v>
      </c>
      <c r="B507" s="133" t="s">
        <v>79</v>
      </c>
      <c r="E507" t="str">
        <f t="shared" si="7"/>
        <v>100101006 - Bolseiros </v>
      </c>
    </row>
    <row r="508" spans="1:5" ht="15">
      <c r="A508" s="132" t="s">
        <v>1005</v>
      </c>
      <c r="B508" s="132" t="s">
        <v>1006</v>
      </c>
      <c r="E508" t="str">
        <f t="shared" si="7"/>
        <v>10010201 - I Ciclo-DCV</v>
      </c>
    </row>
    <row r="509" spans="1:5" ht="15">
      <c r="A509" s="133" t="s">
        <v>1007</v>
      </c>
      <c r="B509" s="133" t="s">
        <v>1008</v>
      </c>
      <c r="E509" t="str">
        <f t="shared" si="7"/>
        <v>10010202 - II Ciclo-DCV</v>
      </c>
    </row>
    <row r="510" spans="1:5" ht="15">
      <c r="A510" s="132" t="s">
        <v>1009</v>
      </c>
      <c r="B510" s="132" t="s">
        <v>1010</v>
      </c>
      <c r="E510" t="str">
        <f t="shared" si="7"/>
        <v>10010203 - III Ciclo-DCV</v>
      </c>
    </row>
    <row r="511" spans="1:5" ht="15">
      <c r="A511" s="133" t="s">
        <v>1011</v>
      </c>
      <c r="B511" s="133" t="s">
        <v>1012</v>
      </c>
      <c r="E511" t="str">
        <f t="shared" si="7"/>
        <v>10010204 - Outros-DCV</v>
      </c>
    </row>
    <row r="512" spans="1:5" ht="15">
      <c r="A512" s="132" t="s">
        <v>1013</v>
      </c>
      <c r="B512" s="132" t="s">
        <v>1014</v>
      </c>
      <c r="E512" t="str">
        <f t="shared" si="7"/>
        <v>1002001 - Proj. POCI/AGR/56315/2004 - Winestar</v>
      </c>
    </row>
    <row r="513" spans="1:5" ht="15">
      <c r="A513" s="133" t="s">
        <v>1015</v>
      </c>
      <c r="B513" s="133" t="s">
        <v>1016</v>
      </c>
      <c r="E513" t="str">
        <f t="shared" si="7"/>
        <v>1002002 - "Proj. ""Colecção de Leveduras"""</v>
      </c>
    </row>
    <row r="514" spans="1:5" ht="15">
      <c r="A514" s="132" t="s">
        <v>1017</v>
      </c>
      <c r="B514" s="132" t="s">
        <v>1018</v>
      </c>
      <c r="E514" t="str">
        <f t="shared" si="7"/>
        <v>1002003 - "Resultados ""Mestrado em Microbiologia Médica"""</v>
      </c>
    </row>
    <row r="515" spans="1:5" ht="15">
      <c r="A515" s="133" t="s">
        <v>1019</v>
      </c>
      <c r="B515" s="133" t="s">
        <v>174</v>
      </c>
      <c r="E515" t="str">
        <f aca="true" t="shared" si="8" ref="E515:E578">CONCATENATE(A515," - ",B515)</f>
        <v>1002004 - Ocupação Cientifica de Jovens nas Férias 2016</v>
      </c>
    </row>
    <row r="516" spans="1:5" ht="15">
      <c r="A516" s="132" t="s">
        <v>1020</v>
      </c>
      <c r="B516" s="132" t="s">
        <v>1021</v>
      </c>
      <c r="E516" t="str">
        <f t="shared" si="8"/>
        <v>1002005 - Proj. Ciência VIVA no Laboratório 2017- ID674</v>
      </c>
    </row>
    <row r="517" spans="1:5" ht="15">
      <c r="A517" s="133" t="s">
        <v>1022</v>
      </c>
      <c r="B517" s="133" t="s">
        <v>1023</v>
      </c>
      <c r="E517" t="str">
        <f t="shared" si="8"/>
        <v>1002006 - Proj. GenMed.care</v>
      </c>
    </row>
    <row r="518" spans="1:5" ht="15">
      <c r="A518" s="132" t="s">
        <v>1024</v>
      </c>
      <c r="B518" s="132" t="s">
        <v>1025</v>
      </c>
      <c r="E518" t="str">
        <f t="shared" si="8"/>
        <v>1002007 - Mestrado em Microbiologia Médica</v>
      </c>
    </row>
    <row r="519" spans="1:5" ht="15">
      <c r="A519" s="133" t="s">
        <v>1026</v>
      </c>
      <c r="B519" s="133" t="s">
        <v>1027</v>
      </c>
      <c r="E519" t="str">
        <f t="shared" si="8"/>
        <v>1002008 - Acções Integradas Luso-Alemãs A-02/18</v>
      </c>
    </row>
    <row r="520" spans="1:5" ht="15">
      <c r="A520" s="132" t="s">
        <v>1028</v>
      </c>
      <c r="B520" s="132" t="s">
        <v>1029</v>
      </c>
      <c r="E520" t="str">
        <f t="shared" si="8"/>
        <v>1002009 - Proj. Ciência Viva no Laboratório 2018 ( ID674)</v>
      </c>
    </row>
    <row r="521" spans="1:5" ht="15">
      <c r="A521" s="133" t="s">
        <v>1030</v>
      </c>
      <c r="B521" s="133" t="s">
        <v>1031</v>
      </c>
      <c r="E521" t="str">
        <f t="shared" si="8"/>
        <v>1002010 - Proj. PGG/012/2017 Programa Gilead Génese</v>
      </c>
    </row>
    <row r="522" spans="1:5" ht="15">
      <c r="A522" s="132" t="s">
        <v>1032</v>
      </c>
      <c r="B522" s="132" t="s">
        <v>1033</v>
      </c>
      <c r="E522" t="str">
        <f t="shared" si="8"/>
        <v>1003001 - PD-Biologia</v>
      </c>
    </row>
    <row r="523" spans="1:5" ht="15">
      <c r="A523" s="133" t="s">
        <v>1034</v>
      </c>
      <c r="B523" s="133" t="s">
        <v>768</v>
      </c>
      <c r="E523" t="str">
        <f t="shared" si="8"/>
        <v>1003002 - PD-Biotecnologia</v>
      </c>
    </row>
    <row r="524" spans="1:5" ht="15">
      <c r="A524" s="132" t="s">
        <v>1035</v>
      </c>
      <c r="B524" s="132" t="s">
        <v>1036</v>
      </c>
      <c r="E524" t="str">
        <f t="shared" si="8"/>
        <v>1003003 - PD- Biociências Moleculares</v>
      </c>
    </row>
    <row r="525" spans="1:5" ht="15">
      <c r="A525" s="133" t="s">
        <v>1037</v>
      </c>
      <c r="B525" s="133" t="s">
        <v>1038</v>
      </c>
      <c r="E525" t="str">
        <f t="shared" si="8"/>
        <v>1004020101 - Proj. Investigador Doutorado-DCV</v>
      </c>
    </row>
    <row r="526" spans="1:5" ht="15">
      <c r="A526" s="132" t="s">
        <v>1039</v>
      </c>
      <c r="B526" s="132" t="s">
        <v>69</v>
      </c>
      <c r="E526" t="str">
        <f t="shared" si="8"/>
        <v>110101001 - Pessoal Docente do Quadro</v>
      </c>
    </row>
    <row r="527" spans="1:5" ht="15">
      <c r="A527" s="133" t="s">
        <v>1040</v>
      </c>
      <c r="B527" s="133" t="s">
        <v>71</v>
      </c>
      <c r="E527" t="str">
        <f t="shared" si="8"/>
        <v>110101002 - Pessoal Docente Além Quadro</v>
      </c>
    </row>
    <row r="528" spans="1:5" ht="15">
      <c r="A528" s="132" t="s">
        <v>1041</v>
      </c>
      <c r="B528" s="132" t="s">
        <v>73</v>
      </c>
      <c r="E528" t="str">
        <f t="shared" si="8"/>
        <v>110101003 - Pessoal Não Docente do Quadro</v>
      </c>
    </row>
    <row r="529" spans="1:5" ht="15">
      <c r="A529" s="133" t="s">
        <v>1042</v>
      </c>
      <c r="B529" s="133" t="s">
        <v>75</v>
      </c>
      <c r="E529" t="str">
        <f t="shared" si="8"/>
        <v>110101004 - Pessoal Não Docente Além Quadro</v>
      </c>
    </row>
    <row r="530" spans="1:5" ht="15">
      <c r="A530" s="132" t="s">
        <v>1043</v>
      </c>
      <c r="B530" s="132" t="s">
        <v>77</v>
      </c>
      <c r="E530" t="str">
        <f t="shared" si="8"/>
        <v>110101005 - Pessoal Não Docente Requisitado</v>
      </c>
    </row>
    <row r="531" spans="1:5" ht="15">
      <c r="A531" s="133" t="s">
        <v>1044</v>
      </c>
      <c r="B531" s="133" t="s">
        <v>79</v>
      </c>
      <c r="E531" t="str">
        <f t="shared" si="8"/>
        <v>110101006 - Bolseiros </v>
      </c>
    </row>
    <row r="532" spans="1:5" ht="15">
      <c r="A532" s="132" t="s">
        <v>1045</v>
      </c>
      <c r="B532" s="132" t="s">
        <v>1046</v>
      </c>
      <c r="E532" t="str">
        <f t="shared" si="8"/>
        <v>11010201 - I Ciclo-DCT</v>
      </c>
    </row>
    <row r="533" spans="1:5" ht="15">
      <c r="A533" s="133" t="s">
        <v>1047</v>
      </c>
      <c r="B533" s="133" t="s">
        <v>1048</v>
      </c>
      <c r="E533" t="str">
        <f t="shared" si="8"/>
        <v>11010202 - II Ciclo-DCT</v>
      </c>
    </row>
    <row r="534" spans="1:5" ht="15">
      <c r="A534" s="132" t="s">
        <v>1049</v>
      </c>
      <c r="B534" s="132" t="s">
        <v>1050</v>
      </c>
      <c r="E534" t="str">
        <f t="shared" si="8"/>
        <v>11010203 - III Ciclo-DCT</v>
      </c>
    </row>
    <row r="535" spans="1:5" ht="15">
      <c r="A535" s="133" t="s">
        <v>1051</v>
      </c>
      <c r="B535" s="133" t="s">
        <v>1052</v>
      </c>
      <c r="E535" t="str">
        <f t="shared" si="8"/>
        <v>11010204 - Outros-DCT</v>
      </c>
    </row>
    <row r="536" spans="1:5" ht="15">
      <c r="A536" s="132" t="s">
        <v>1053</v>
      </c>
      <c r="B536" s="132" t="s">
        <v>1054</v>
      </c>
      <c r="E536" t="str">
        <f t="shared" si="8"/>
        <v>1102001 - Proj. Acções de Formação</v>
      </c>
    </row>
    <row r="537" spans="1:5" ht="15">
      <c r="A537" s="133" t="s">
        <v>1055</v>
      </c>
      <c r="B537" s="133" t="s">
        <v>1056</v>
      </c>
      <c r="E537" t="str">
        <f t="shared" si="8"/>
        <v>1102002 - Proj. Lusoceram</v>
      </c>
    </row>
    <row r="538" spans="1:5" ht="15">
      <c r="A538" s="132" t="s">
        <v>1057</v>
      </c>
      <c r="B538" s="132" t="s">
        <v>1058</v>
      </c>
      <c r="E538" t="str">
        <f t="shared" si="8"/>
        <v>1102003 - Proj. PRODER 43374/SE - Arroz</v>
      </c>
    </row>
    <row r="539" spans="1:5" ht="15">
      <c r="A539" s="133" t="s">
        <v>1059</v>
      </c>
      <c r="B539" s="133" t="s">
        <v>1060</v>
      </c>
      <c r="E539" t="str">
        <f t="shared" si="8"/>
        <v>1102004 - DCT-Câmara Nevoeiro Salino</v>
      </c>
    </row>
    <row r="540" spans="1:5" ht="15">
      <c r="A540" s="132" t="s">
        <v>1061</v>
      </c>
      <c r="B540" s="132" t="s">
        <v>1062</v>
      </c>
      <c r="E540" t="str">
        <f t="shared" si="8"/>
        <v>1102005 - Bolsa Pós-Doutoramento-Doutor Emanuel David Tschopp</v>
      </c>
    </row>
    <row r="541" spans="1:5" ht="15">
      <c r="A541" s="133" t="s">
        <v>1063</v>
      </c>
      <c r="B541" s="133" t="s">
        <v>1064</v>
      </c>
      <c r="E541" t="str">
        <f t="shared" si="8"/>
        <v>1102006 - Proj. KICRM-IDS_Fun_Mat_Inno</v>
      </c>
    </row>
    <row r="542" spans="1:5" ht="15">
      <c r="A542" s="132" t="s">
        <v>1065</v>
      </c>
      <c r="B542" s="132" t="s">
        <v>1066</v>
      </c>
      <c r="E542" t="str">
        <f t="shared" si="8"/>
        <v>1102007 - Protocolo FCT/SATEC</v>
      </c>
    </row>
    <row r="543" spans="1:5" ht="15">
      <c r="A543" s="133" t="s">
        <v>1067</v>
      </c>
      <c r="B543" s="133" t="s">
        <v>1068</v>
      </c>
      <c r="E543" t="str">
        <f t="shared" si="8"/>
        <v>1102008 - Subsídio Livro: Paulo Choffat</v>
      </c>
    </row>
    <row r="544" spans="1:5" ht="15">
      <c r="A544" s="132" t="s">
        <v>1069</v>
      </c>
      <c r="B544" s="132" t="s">
        <v>1070</v>
      </c>
      <c r="E544" t="str">
        <f t="shared" si="8"/>
        <v>110200901 - Pj. Batata 030719- Criação Grupo Operacional</v>
      </c>
    </row>
    <row r="545" spans="1:5" ht="15">
      <c r="A545" s="133" t="s">
        <v>1071</v>
      </c>
      <c r="B545" s="133" t="s">
        <v>1072</v>
      </c>
      <c r="E545" t="str">
        <f t="shared" si="8"/>
        <v>110200902 - Pj. Batata 030719-Coordenação e Dinamização Grupo Operacional</v>
      </c>
    </row>
    <row r="546" spans="1:5" ht="15">
      <c r="A546" s="132" t="s">
        <v>1073</v>
      </c>
      <c r="B546" s="132" t="s">
        <v>1074</v>
      </c>
      <c r="E546" t="str">
        <f t="shared" si="8"/>
        <v>110200903 - Pj. Batata 030719-Implementação Plano de Ação</v>
      </c>
    </row>
    <row r="547" spans="1:5" ht="15">
      <c r="A547" s="133" t="s">
        <v>1075</v>
      </c>
      <c r="B547" s="133" t="s">
        <v>1076</v>
      </c>
      <c r="E547" t="str">
        <f t="shared" si="8"/>
        <v>110200904 - Pj. Batata 030719-Implementação do Plano demonstração e divulgação</v>
      </c>
    </row>
    <row r="548" spans="1:5" ht="15">
      <c r="A548" s="132" t="s">
        <v>1077</v>
      </c>
      <c r="B548" s="132" t="s">
        <v>1078</v>
      </c>
      <c r="E548" t="str">
        <f t="shared" si="8"/>
        <v>110201001 - Pj. Go-Pera 030734-Criação do Grupo Operacional</v>
      </c>
    </row>
    <row r="549" spans="1:5" ht="15">
      <c r="A549" s="133" t="s">
        <v>1079</v>
      </c>
      <c r="B549" s="133" t="s">
        <v>1080</v>
      </c>
      <c r="E549" t="str">
        <f t="shared" si="8"/>
        <v>110201002 - Pj. Go-Pera 030734- Coordenação e dinamização do Grupo</v>
      </c>
    </row>
    <row r="550" spans="1:5" ht="15">
      <c r="A550" s="132" t="s">
        <v>1081</v>
      </c>
      <c r="B550" s="132" t="s">
        <v>1082</v>
      </c>
      <c r="E550" t="str">
        <f t="shared" si="8"/>
        <v>110201003 - Pj. Go-Pera 030734- Implementação do Plano de Ação</v>
      </c>
    </row>
    <row r="551" spans="1:5" ht="15">
      <c r="A551" s="133" t="s">
        <v>1083</v>
      </c>
      <c r="B551" s="133" t="s">
        <v>1084</v>
      </c>
      <c r="E551" t="str">
        <f t="shared" si="8"/>
        <v>110201004 - Pj. Go-Pera 030734- Implementação do Plano de Demonstração e Divulgação</v>
      </c>
    </row>
    <row r="552" spans="1:5" ht="15">
      <c r="A552" s="132" t="s">
        <v>1085</v>
      </c>
      <c r="B552" s="132" t="s">
        <v>1086</v>
      </c>
      <c r="E552" t="str">
        <f t="shared" si="8"/>
        <v>110201101 - Pj. Go-Tomate 030701- Criação de Grupo Operacional</v>
      </c>
    </row>
    <row r="553" spans="1:5" ht="15">
      <c r="A553" s="133" t="s">
        <v>1087</v>
      </c>
      <c r="B553" s="133" t="s">
        <v>1088</v>
      </c>
      <c r="E553" t="str">
        <f t="shared" si="8"/>
        <v>110201102 - Pj. Go-Tomate 030701-Coordenação e dinamização do Grupo Operacional</v>
      </c>
    </row>
    <row r="554" spans="1:5" ht="15">
      <c r="A554" s="132" t="s">
        <v>1089</v>
      </c>
      <c r="B554" s="132" t="s">
        <v>1090</v>
      </c>
      <c r="E554" t="str">
        <f t="shared" si="8"/>
        <v>110201103 - Pj. Go-Tomate 030701- Implementação do plano de Ação</v>
      </c>
    </row>
    <row r="555" spans="1:5" ht="15">
      <c r="A555" s="133" t="s">
        <v>1091</v>
      </c>
      <c r="B555" s="133" t="s">
        <v>1092</v>
      </c>
      <c r="E555" t="str">
        <f t="shared" si="8"/>
        <v>110201104 - Pj. Go-Tomate 030701- Implementação do plano de demonstração e divulgação</v>
      </c>
    </row>
    <row r="556" spans="1:5" ht="15">
      <c r="A556" s="132" t="s">
        <v>1093</v>
      </c>
      <c r="B556" s="132" t="s">
        <v>1094</v>
      </c>
      <c r="E556" t="str">
        <f t="shared" si="8"/>
        <v>110201201 - Pj. Go-Uva 030727- Criação do Grupo Operacional</v>
      </c>
    </row>
    <row r="557" spans="1:5" ht="15">
      <c r="A557" s="133" t="s">
        <v>1095</v>
      </c>
      <c r="B557" s="133" t="s">
        <v>1096</v>
      </c>
      <c r="E557" t="str">
        <f t="shared" si="8"/>
        <v>110201202 - Pj. Go-Uva 030727- Coordenação e dinamização do Grupo Operacional</v>
      </c>
    </row>
    <row r="558" spans="1:5" ht="15">
      <c r="A558" s="132" t="s">
        <v>1097</v>
      </c>
      <c r="B558" s="132" t="s">
        <v>1098</v>
      </c>
      <c r="E558" t="str">
        <f t="shared" si="8"/>
        <v>110201203 - Pj. Go-Uva 030727- Implementação do Plano de Ação</v>
      </c>
    </row>
    <row r="559" spans="1:5" ht="15">
      <c r="A559" s="133" t="s">
        <v>1099</v>
      </c>
      <c r="B559" s="133" t="s">
        <v>1100</v>
      </c>
      <c r="E559" t="str">
        <f t="shared" si="8"/>
        <v>110201204 - Pj. Go-Uva 030727-Implementação do plano de demonstração e divulgação</v>
      </c>
    </row>
    <row r="560" spans="1:5" ht="15">
      <c r="A560" s="132" t="s">
        <v>1101</v>
      </c>
      <c r="B560" s="132" t="s">
        <v>1102</v>
      </c>
      <c r="E560" t="str">
        <f t="shared" si="8"/>
        <v>1102013 - Proj. LISBOA-01-0145-FEDER-023356-CFD4CHEESE</v>
      </c>
    </row>
    <row r="561" spans="1:5" ht="15">
      <c r="A561" s="133" t="s">
        <v>1103</v>
      </c>
      <c r="B561" s="133" t="s">
        <v>1104</v>
      </c>
      <c r="E561" t="str">
        <f t="shared" si="8"/>
        <v>1102014 - Proj. LISBOA-01-0145-FEDER-023262-INTERATrigo</v>
      </c>
    </row>
    <row r="562" spans="1:5" ht="15">
      <c r="A562" s="132" t="s">
        <v>1105</v>
      </c>
      <c r="B562" s="132" t="s">
        <v>1106</v>
      </c>
      <c r="E562" t="str">
        <f t="shared" si="8"/>
        <v>1102015 - Proj. KIC RM Travel EX</v>
      </c>
    </row>
    <row r="563" spans="1:5" ht="15">
      <c r="A563" s="133" t="s">
        <v>1107</v>
      </c>
      <c r="B563" s="133" t="s">
        <v>1108</v>
      </c>
      <c r="E563" t="str">
        <f t="shared" si="8"/>
        <v>1102016 - Proj. INOVSTONE 4.0-FEDER-024535</v>
      </c>
    </row>
    <row r="564" spans="1:5" ht="15">
      <c r="A564" s="132" t="s">
        <v>1109</v>
      </c>
      <c r="B564" s="132" t="s">
        <v>1110</v>
      </c>
      <c r="E564" t="str">
        <f t="shared" si="8"/>
        <v>1102017 - Proj. 17027 - raPHOSafe</v>
      </c>
    </row>
    <row r="565" spans="1:5" ht="15">
      <c r="A565" s="133" t="s">
        <v>1111</v>
      </c>
      <c r="B565" s="133" t="s">
        <v>1112</v>
      </c>
      <c r="E565" t="str">
        <f t="shared" si="8"/>
        <v>110201801 - Proj. PDR2020-101-FEADER-030835 Go-Trigo-Criação do Grupo Operacional</v>
      </c>
    </row>
    <row r="566" spans="1:5" ht="15">
      <c r="A566" s="132" t="s">
        <v>1113</v>
      </c>
      <c r="B566" s="132" t="s">
        <v>1114</v>
      </c>
      <c r="E566" t="str">
        <f t="shared" si="8"/>
        <v>110201802 - Proj. PDR2020-101-FEADER-030835 Go-Trigo-Coordenação e dinamização do Grupo</v>
      </c>
    </row>
    <row r="567" spans="1:5" ht="15">
      <c r="A567" s="133" t="s">
        <v>1115</v>
      </c>
      <c r="B567" s="133" t="s">
        <v>1116</v>
      </c>
      <c r="E567" t="str">
        <f t="shared" si="8"/>
        <v>110201803 - Proj. PDR2020-101-FEADER-030835 Go-Trigo-Implementação Plano Acção</v>
      </c>
    </row>
    <row r="568" spans="1:5" ht="15">
      <c r="A568" s="132" t="s">
        <v>1117</v>
      </c>
      <c r="B568" s="132" t="s">
        <v>1118</v>
      </c>
      <c r="E568" t="str">
        <f t="shared" si="8"/>
        <v>1102019 - Proj. TPF Planege</v>
      </c>
    </row>
    <row r="569" spans="1:5" ht="15">
      <c r="A569" s="133" t="s">
        <v>1119</v>
      </c>
      <c r="B569" s="133" t="s">
        <v>1120</v>
      </c>
      <c r="E569" t="str">
        <f t="shared" si="8"/>
        <v>1102020 - Proj. Livro Cesaredas</v>
      </c>
    </row>
    <row r="570" spans="1:5" ht="15">
      <c r="A570" s="132" t="s">
        <v>1121</v>
      </c>
      <c r="B570" s="132" t="s">
        <v>1122</v>
      </c>
      <c r="E570" t="str">
        <f t="shared" si="8"/>
        <v>1103001 - PD-Geologia</v>
      </c>
    </row>
    <row r="571" spans="1:5" ht="15">
      <c r="A571" s="133" t="s">
        <v>1123</v>
      </c>
      <c r="B571" s="133" t="s">
        <v>1124</v>
      </c>
      <c r="E571" t="str">
        <f t="shared" si="8"/>
        <v>1103002 - PD-Engenharia Geológica</v>
      </c>
    </row>
    <row r="572" spans="1:5" ht="15">
      <c r="A572" s="132" t="s">
        <v>1125</v>
      </c>
      <c r="B572" s="132" t="s">
        <v>1126</v>
      </c>
      <c r="E572" t="str">
        <f t="shared" si="8"/>
        <v>1103003 - PD-Tecnologias Agroindustriais</v>
      </c>
    </row>
    <row r="573" spans="1:5" ht="15">
      <c r="A573" s="133" t="s">
        <v>1127</v>
      </c>
      <c r="B573" s="133" t="s">
        <v>1128</v>
      </c>
      <c r="E573" t="str">
        <f t="shared" si="8"/>
        <v>1104020101 - Proj. MicroSaurus (Super Animais 3)</v>
      </c>
    </row>
    <row r="574" spans="1:5" ht="15">
      <c r="A574" s="132" t="s">
        <v>1129</v>
      </c>
      <c r="B574" s="132" t="s">
        <v>1130</v>
      </c>
      <c r="E574" t="str">
        <f t="shared" si="8"/>
        <v>1104020102 - Proj. BARY-PT (Super Animais 3)</v>
      </c>
    </row>
    <row r="575" spans="1:5" ht="15">
      <c r="A575" s="133" t="s">
        <v>1131</v>
      </c>
      <c r="B575" s="133" t="s">
        <v>1132</v>
      </c>
      <c r="E575" t="str">
        <f t="shared" si="8"/>
        <v>1104020201 - Proj. BreedCafs-727934</v>
      </c>
    </row>
    <row r="576" spans="1:5" ht="15">
      <c r="A576" s="132" t="s">
        <v>1133</v>
      </c>
      <c r="B576" s="132" t="s">
        <v>1134</v>
      </c>
      <c r="E576" t="str">
        <f t="shared" si="8"/>
        <v>110402020201 - Criação do Grupo Operacional (Go Arroz-030671)</v>
      </c>
    </row>
    <row r="577" spans="1:5" ht="15">
      <c r="A577" s="133" t="s">
        <v>1135</v>
      </c>
      <c r="B577" s="133" t="s">
        <v>1136</v>
      </c>
      <c r="E577" t="str">
        <f t="shared" si="8"/>
        <v>110402020202 - Coordenação e dinamização do Grupo  (Go Arroz-030671)</v>
      </c>
    </row>
    <row r="578" spans="1:5" ht="15">
      <c r="A578" s="132" t="s">
        <v>1137</v>
      </c>
      <c r="B578" s="132" t="s">
        <v>1138</v>
      </c>
      <c r="E578" t="str">
        <f t="shared" si="8"/>
        <v>110402020203 - Implementação do Plano de Acção  (Go Arroz-030671)</v>
      </c>
    </row>
    <row r="579" spans="1:5" ht="15">
      <c r="A579" s="133" t="s">
        <v>1139</v>
      </c>
      <c r="B579" s="133" t="s">
        <v>1140</v>
      </c>
      <c r="E579" t="str">
        <f aca="true" t="shared" si="9" ref="E579:E642">CONCATENATE(A579," - ",B579)</f>
        <v>110402020204 - Implementação do Plano de Demonstração e Divulgação  (Go Arroz-030671)</v>
      </c>
    </row>
    <row r="580" spans="1:5" ht="15">
      <c r="A580" s="132" t="s">
        <v>1658</v>
      </c>
      <c r="B580" s="132" t="s">
        <v>1659</v>
      </c>
      <c r="E580" t="str">
        <f t="shared" si="9"/>
        <v>110402020205 - Proj. Kic RM - Open Your Mine</v>
      </c>
    </row>
    <row r="581" spans="1:5" ht="15">
      <c r="A581" s="133" t="s">
        <v>1660</v>
      </c>
      <c r="B581" s="133" t="s">
        <v>1661</v>
      </c>
      <c r="E581" t="str">
        <f t="shared" si="9"/>
        <v>110402020206 - Proj. Kic RM - Bioleach</v>
      </c>
    </row>
    <row r="582" spans="1:5" ht="15">
      <c r="A582" s="132" t="s">
        <v>1141</v>
      </c>
      <c r="B582" s="132" t="s">
        <v>69</v>
      </c>
      <c r="E582" t="str">
        <f t="shared" si="9"/>
        <v>120101001 - Pessoal Docente do Quadro</v>
      </c>
    </row>
    <row r="583" spans="1:5" ht="15">
      <c r="A583" s="133" t="s">
        <v>1142</v>
      </c>
      <c r="B583" s="133" t="s">
        <v>71</v>
      </c>
      <c r="E583" t="str">
        <f t="shared" si="9"/>
        <v>120101002 - Pessoal Docente Além Quadro</v>
      </c>
    </row>
    <row r="584" spans="1:5" ht="15">
      <c r="A584" s="132" t="s">
        <v>1143</v>
      </c>
      <c r="B584" s="132" t="s">
        <v>73</v>
      </c>
      <c r="E584" t="str">
        <f t="shared" si="9"/>
        <v>120101003 - Pessoal Não Docente do Quadro</v>
      </c>
    </row>
    <row r="585" spans="1:5" ht="15">
      <c r="A585" s="133" t="s">
        <v>1144</v>
      </c>
      <c r="B585" s="133" t="s">
        <v>75</v>
      </c>
      <c r="E585" t="str">
        <f t="shared" si="9"/>
        <v>120101004 - Pessoal Não Docente Além Quadro</v>
      </c>
    </row>
    <row r="586" spans="1:5" ht="15">
      <c r="A586" s="132" t="s">
        <v>1145</v>
      </c>
      <c r="B586" s="132" t="s">
        <v>77</v>
      </c>
      <c r="E586" t="str">
        <f t="shared" si="9"/>
        <v>120101005 - Pessoal Não Docente Requisitado</v>
      </c>
    </row>
    <row r="587" spans="1:5" ht="15">
      <c r="A587" s="133" t="s">
        <v>1146</v>
      </c>
      <c r="B587" s="133" t="s">
        <v>79</v>
      </c>
      <c r="E587" t="str">
        <f t="shared" si="9"/>
        <v>120101006 - Bolseiros </v>
      </c>
    </row>
    <row r="588" spans="1:5" ht="15">
      <c r="A588" s="132" t="s">
        <v>1147</v>
      </c>
      <c r="B588" s="132" t="s">
        <v>1148</v>
      </c>
      <c r="E588" t="str">
        <f t="shared" si="9"/>
        <v>12010201 - I Ciclo-DCR</v>
      </c>
    </row>
    <row r="589" spans="1:5" ht="15">
      <c r="A589" s="133" t="s">
        <v>1149</v>
      </c>
      <c r="B589" s="133" t="s">
        <v>1150</v>
      </c>
      <c r="E589" t="str">
        <f t="shared" si="9"/>
        <v>12010202 - II Ciclo-DCR</v>
      </c>
    </row>
    <row r="590" spans="1:5" ht="15">
      <c r="A590" s="132" t="s">
        <v>1151</v>
      </c>
      <c r="B590" s="132" t="s">
        <v>1152</v>
      </c>
      <c r="E590" t="str">
        <f t="shared" si="9"/>
        <v>12010203 - III Ciclo-DCR</v>
      </c>
    </row>
    <row r="591" spans="1:5" ht="15">
      <c r="A591" s="133" t="s">
        <v>1153</v>
      </c>
      <c r="B591" s="133" t="s">
        <v>1154</v>
      </c>
      <c r="E591" t="str">
        <f t="shared" si="9"/>
        <v>12010204 - Outros-DCR</v>
      </c>
    </row>
    <row r="592" spans="1:5" ht="15">
      <c r="A592" s="132" t="s">
        <v>1155</v>
      </c>
      <c r="B592" s="132" t="s">
        <v>1156</v>
      </c>
      <c r="E592" t="str">
        <f t="shared" si="9"/>
        <v>1202001 - Proj. PD/00253/2012-CORES</v>
      </c>
    </row>
    <row r="593" spans="1:5" ht="15">
      <c r="A593" s="133" t="s">
        <v>1157</v>
      </c>
      <c r="B593" s="133" t="s">
        <v>1158</v>
      </c>
      <c r="E593" t="str">
        <f t="shared" si="9"/>
        <v>1202002 - Proj. Vidro e Luz-Exposição em Veneza (2)</v>
      </c>
    </row>
    <row r="594" spans="1:5" ht="15">
      <c r="A594" s="132" t="s">
        <v>1159</v>
      </c>
      <c r="B594" s="132" t="s">
        <v>1160</v>
      </c>
      <c r="E594" t="str">
        <f t="shared" si="9"/>
        <v>1202003 - Proj. MSCA-ITN-GA 642892 NACCA</v>
      </c>
    </row>
    <row r="595" spans="1:5" ht="15">
      <c r="A595" s="133" t="s">
        <v>1161</v>
      </c>
      <c r="B595" s="133" t="s">
        <v>1162</v>
      </c>
      <c r="E595" t="str">
        <f t="shared" si="9"/>
        <v>1202004 - Verbas Profª Mª João Melo</v>
      </c>
    </row>
    <row r="596" spans="1:5" ht="15">
      <c r="A596" s="132" t="s">
        <v>1163</v>
      </c>
      <c r="B596" s="132" t="s">
        <v>1164</v>
      </c>
      <c r="E596" t="str">
        <f t="shared" si="9"/>
        <v>1202006 - Venice Glass Week - Portugal</v>
      </c>
    </row>
    <row r="597" spans="1:5" ht="15">
      <c r="A597" s="133" t="s">
        <v>1165</v>
      </c>
      <c r="B597" s="133" t="s">
        <v>1166</v>
      </c>
      <c r="E597" t="str">
        <f t="shared" si="9"/>
        <v>1202007 - Proj. IF/00653/2015/CP1284/CT0004-Joana Lia Ferreira</v>
      </c>
    </row>
    <row r="598" spans="1:5" ht="15">
      <c r="A598" s="132" t="s">
        <v>1167</v>
      </c>
      <c r="B598" s="132" t="s">
        <v>1168</v>
      </c>
      <c r="E598" t="str">
        <f t="shared" si="9"/>
        <v>1203001 - PD-Conservação e Restauro e Património</v>
      </c>
    </row>
    <row r="599" spans="1:5" ht="15">
      <c r="A599" s="133" t="s">
        <v>1169</v>
      </c>
      <c r="B599" s="133" t="s">
        <v>1170</v>
      </c>
      <c r="E599" t="str">
        <f t="shared" si="9"/>
        <v>1204020101 - Proj. Investigador Doutorado-DCR</v>
      </c>
    </row>
    <row r="600" spans="1:5" ht="15">
      <c r="A600" s="132" t="s">
        <v>1171</v>
      </c>
      <c r="B600" s="132" t="s">
        <v>69</v>
      </c>
      <c r="E600" t="str">
        <f t="shared" si="9"/>
        <v>130101001 - Pessoal Docente do Quadro</v>
      </c>
    </row>
    <row r="601" spans="1:5" ht="15">
      <c r="A601" s="133" t="s">
        <v>1172</v>
      </c>
      <c r="B601" s="133" t="s">
        <v>71</v>
      </c>
      <c r="E601" t="str">
        <f t="shared" si="9"/>
        <v>130101002 - Pessoal Docente Além Quadro</v>
      </c>
    </row>
    <row r="602" spans="1:5" ht="15">
      <c r="A602" s="132" t="s">
        <v>1173</v>
      </c>
      <c r="B602" s="132" t="s">
        <v>73</v>
      </c>
      <c r="E602" t="str">
        <f t="shared" si="9"/>
        <v>130101003 - Pessoal Não Docente do Quadro</v>
      </c>
    </row>
    <row r="603" spans="1:5" ht="15">
      <c r="A603" s="133" t="s">
        <v>1174</v>
      </c>
      <c r="B603" s="133" t="s">
        <v>75</v>
      </c>
      <c r="E603" t="str">
        <f t="shared" si="9"/>
        <v>130101004 - Pessoal Não Docente Além Quadro</v>
      </c>
    </row>
    <row r="604" spans="1:5" ht="15">
      <c r="A604" s="132" t="s">
        <v>1175</v>
      </c>
      <c r="B604" s="132" t="s">
        <v>77</v>
      </c>
      <c r="E604" t="str">
        <f t="shared" si="9"/>
        <v>130101005 - Pessoal Não Docente Requisitado</v>
      </c>
    </row>
    <row r="605" spans="1:5" ht="15">
      <c r="A605" s="133" t="s">
        <v>1176</v>
      </c>
      <c r="B605" s="133" t="s">
        <v>79</v>
      </c>
      <c r="E605" t="str">
        <f t="shared" si="9"/>
        <v>130101006 - Bolseiros </v>
      </c>
    </row>
    <row r="606" spans="1:5" ht="15">
      <c r="A606" s="132" t="s">
        <v>1177</v>
      </c>
      <c r="B606" s="132" t="s">
        <v>1178</v>
      </c>
      <c r="E606" t="str">
        <f t="shared" si="9"/>
        <v>13010201 - I Ciclo - DEMI</v>
      </c>
    </row>
    <row r="607" spans="1:5" ht="15">
      <c r="A607" s="133" t="s">
        <v>1179</v>
      </c>
      <c r="B607" s="133" t="s">
        <v>1180</v>
      </c>
      <c r="E607" t="str">
        <f t="shared" si="9"/>
        <v>13010202 - II Ciclo-DEMI</v>
      </c>
    </row>
    <row r="608" spans="1:5" ht="15">
      <c r="A608" s="132" t="s">
        <v>1181</v>
      </c>
      <c r="B608" s="132" t="s">
        <v>1182</v>
      </c>
      <c r="E608" t="str">
        <f t="shared" si="9"/>
        <v>13010203 - III Ciclo-DEMI</v>
      </c>
    </row>
    <row r="609" spans="1:5" ht="15">
      <c r="A609" s="133" t="s">
        <v>1183</v>
      </c>
      <c r="B609" s="133" t="s">
        <v>1184</v>
      </c>
      <c r="E609" t="str">
        <f t="shared" si="9"/>
        <v>13010204 - Outros-DEMI</v>
      </c>
    </row>
    <row r="610" spans="1:5" ht="15">
      <c r="A610" s="132" t="s">
        <v>1185</v>
      </c>
      <c r="B610" s="132" t="s">
        <v>1186</v>
      </c>
      <c r="E610" t="str">
        <f t="shared" si="9"/>
        <v>1302001 - Prot. FCT/Escola Naval</v>
      </c>
    </row>
    <row r="611" spans="1:5" ht="15">
      <c r="A611" s="133" t="s">
        <v>1187</v>
      </c>
      <c r="B611" s="133" t="s">
        <v>1188</v>
      </c>
      <c r="E611" t="str">
        <f t="shared" si="9"/>
        <v>1302002 - Proj. PIQS/SOC/50062/2003-FCT</v>
      </c>
    </row>
    <row r="612" spans="1:5" ht="15">
      <c r="A612" s="132" t="s">
        <v>1189</v>
      </c>
      <c r="B612" s="132" t="s">
        <v>1190</v>
      </c>
      <c r="E612" t="str">
        <f t="shared" si="9"/>
        <v>1302003 - Protocolo FCT/IAPMEI</v>
      </c>
    </row>
    <row r="613" spans="1:5" ht="15">
      <c r="A613" s="133" t="s">
        <v>1191</v>
      </c>
      <c r="B613" s="133" t="s">
        <v>522</v>
      </c>
      <c r="E613" t="str">
        <f t="shared" si="9"/>
        <v>1302004 - Protocolo FCT/ADI</v>
      </c>
    </row>
    <row r="614" spans="1:5" ht="15">
      <c r="A614" s="132" t="s">
        <v>1192</v>
      </c>
      <c r="B614" s="132" t="s">
        <v>96</v>
      </c>
      <c r="E614" t="str">
        <f t="shared" si="9"/>
        <v>1302005 - Verbas Proprias</v>
      </c>
    </row>
    <row r="615" spans="1:5" ht="15">
      <c r="A615" s="133" t="s">
        <v>1193</v>
      </c>
      <c r="B615" s="133" t="s">
        <v>1194</v>
      </c>
      <c r="E615" t="str">
        <f t="shared" si="9"/>
        <v>1302006 - Proj. Incentivo/EME/UI0667/2014</v>
      </c>
    </row>
    <row r="616" spans="1:5" ht="15">
      <c r="A616" s="132" t="s">
        <v>1195</v>
      </c>
      <c r="B616" s="132" t="s">
        <v>1196</v>
      </c>
      <c r="E616" t="str">
        <f t="shared" si="9"/>
        <v>1302007 - Verbas Próprias-Luís Gil</v>
      </c>
    </row>
    <row r="617" spans="1:5" ht="15">
      <c r="A617" s="133" t="s">
        <v>1197</v>
      </c>
      <c r="B617" s="133" t="s">
        <v>1198</v>
      </c>
      <c r="E617" t="str">
        <f t="shared" si="9"/>
        <v>1302008 - Rendas Omnideia</v>
      </c>
    </row>
    <row r="618" spans="1:5" ht="15">
      <c r="A618" s="132" t="s">
        <v>1199</v>
      </c>
      <c r="B618" s="132" t="s">
        <v>1200</v>
      </c>
      <c r="E618" t="str">
        <f t="shared" si="9"/>
        <v>1302009 - Proj. Digistart Nº 644847</v>
      </c>
    </row>
    <row r="619" spans="1:5" ht="15">
      <c r="A619" s="133" t="s">
        <v>1201</v>
      </c>
      <c r="B619" s="133" t="s">
        <v>1202</v>
      </c>
      <c r="E619" t="str">
        <f t="shared" si="9"/>
        <v>1302010 - Verbas Próprias - Alberto Martinho</v>
      </c>
    </row>
    <row r="620" spans="1:5" ht="15">
      <c r="A620" s="132" t="s">
        <v>1203</v>
      </c>
      <c r="B620" s="132" t="s">
        <v>1204</v>
      </c>
      <c r="E620" t="str">
        <f t="shared" si="9"/>
        <v>1302011 - Proj. Formula Student</v>
      </c>
    </row>
    <row r="621" spans="1:5" ht="15">
      <c r="A621" s="133" t="s">
        <v>1205</v>
      </c>
      <c r="B621" s="133" t="s">
        <v>1206</v>
      </c>
      <c r="E621" t="str">
        <f t="shared" si="9"/>
        <v>1302012 - Proj. 3335 Hi2TRUST</v>
      </c>
    </row>
    <row r="622" spans="1:5" ht="15">
      <c r="A622" s="132" t="s">
        <v>1207</v>
      </c>
      <c r="B622" s="132" t="s">
        <v>1208</v>
      </c>
      <c r="E622" t="str">
        <f t="shared" si="9"/>
        <v>1302013 - Proj. 3346 SLMXL</v>
      </c>
    </row>
    <row r="623" spans="1:5" ht="15">
      <c r="A623" s="133" t="s">
        <v>1209</v>
      </c>
      <c r="B623" s="133" t="s">
        <v>1210</v>
      </c>
      <c r="E623" t="str">
        <f t="shared" si="9"/>
        <v>1302014 - Proj. Sinalarte</v>
      </c>
    </row>
    <row r="624" spans="1:5" ht="15">
      <c r="A624" s="132" t="s">
        <v>1211</v>
      </c>
      <c r="B624" s="132" t="s">
        <v>1212</v>
      </c>
      <c r="E624" t="str">
        <f t="shared" si="9"/>
        <v>1302015 - Proj. EGGY- LISBOA-01-0145-FEDER-016725</v>
      </c>
    </row>
    <row r="625" spans="1:5" ht="15">
      <c r="A625" s="133" t="s">
        <v>1213</v>
      </c>
      <c r="B625" s="133" t="s">
        <v>1214</v>
      </c>
      <c r="E625" t="str">
        <f t="shared" si="9"/>
        <v>1302016 - Proj. Lisboa-01-0247-FEDER-024534-Infante</v>
      </c>
    </row>
    <row r="626" spans="1:5" ht="15">
      <c r="A626" s="132" t="s">
        <v>1215</v>
      </c>
      <c r="B626" s="132" t="s">
        <v>1216</v>
      </c>
      <c r="E626" t="str">
        <f t="shared" si="9"/>
        <v>1302017 - FCT/ISEG</v>
      </c>
    </row>
    <row r="627" spans="1:5" ht="15">
      <c r="A627" s="133" t="s">
        <v>1217</v>
      </c>
      <c r="B627" s="133" t="s">
        <v>1218</v>
      </c>
      <c r="E627" t="str">
        <f t="shared" si="9"/>
        <v>1303001 - PD-Engenharia Mecânica</v>
      </c>
    </row>
    <row r="628" spans="1:5" ht="15">
      <c r="A628" s="132" t="s">
        <v>1219</v>
      </c>
      <c r="B628" s="132" t="s">
        <v>1220</v>
      </c>
      <c r="E628" t="str">
        <f t="shared" si="9"/>
        <v>1303002 - PD-Engenharia Industrial</v>
      </c>
    </row>
    <row r="629" spans="1:5" ht="15">
      <c r="A629" s="133" t="s">
        <v>1221</v>
      </c>
      <c r="B629" s="133" t="s">
        <v>1222</v>
      </c>
      <c r="E629" t="str">
        <f t="shared" si="9"/>
        <v>1304020201 - Proj, EMPORIA4KT- INTERREG-Atlantic Area</v>
      </c>
    </row>
    <row r="630" spans="1:5" ht="15">
      <c r="A630" s="132" t="s">
        <v>1223</v>
      </c>
      <c r="B630" s="132" t="s">
        <v>69</v>
      </c>
      <c r="E630" t="str">
        <f t="shared" si="9"/>
        <v>140101001 - Pessoal Docente do Quadro</v>
      </c>
    </row>
    <row r="631" spans="1:5" ht="15">
      <c r="A631" s="133" t="s">
        <v>1224</v>
      </c>
      <c r="B631" s="133" t="s">
        <v>71</v>
      </c>
      <c r="E631" t="str">
        <f t="shared" si="9"/>
        <v>140101002 - Pessoal Docente Além Quadro</v>
      </c>
    </row>
    <row r="632" spans="1:5" ht="15">
      <c r="A632" s="132" t="s">
        <v>1225</v>
      </c>
      <c r="B632" s="132" t="s">
        <v>73</v>
      </c>
      <c r="E632" t="str">
        <f t="shared" si="9"/>
        <v>140101003 - Pessoal Não Docente do Quadro</v>
      </c>
    </row>
    <row r="633" spans="1:5" ht="15">
      <c r="A633" s="133" t="s">
        <v>1226</v>
      </c>
      <c r="B633" s="133" t="s">
        <v>75</v>
      </c>
      <c r="E633" t="str">
        <f t="shared" si="9"/>
        <v>140101004 - Pessoal Não Docente Além Quadro</v>
      </c>
    </row>
    <row r="634" spans="1:5" ht="15">
      <c r="A634" s="132" t="s">
        <v>1227</v>
      </c>
      <c r="B634" s="132" t="s">
        <v>77</v>
      </c>
      <c r="E634" t="str">
        <f t="shared" si="9"/>
        <v>140101005 - Pessoal Não Docente Requisitado</v>
      </c>
    </row>
    <row r="635" spans="1:5" ht="15">
      <c r="A635" s="133" t="s">
        <v>1228</v>
      </c>
      <c r="B635" s="133" t="s">
        <v>79</v>
      </c>
      <c r="E635" t="str">
        <f t="shared" si="9"/>
        <v>140101006 - Bolseiros </v>
      </c>
    </row>
    <row r="636" spans="1:5" ht="15">
      <c r="A636" s="132" t="s">
        <v>1229</v>
      </c>
      <c r="B636" s="132" t="s">
        <v>1230</v>
      </c>
      <c r="E636" t="str">
        <f t="shared" si="9"/>
        <v>14010201 - I Ciclo-DEC</v>
      </c>
    </row>
    <row r="637" spans="1:5" ht="15">
      <c r="A637" s="133" t="s">
        <v>1231</v>
      </c>
      <c r="B637" s="133" t="s">
        <v>1232</v>
      </c>
      <c r="E637" t="str">
        <f t="shared" si="9"/>
        <v>14010202 - II Ciclo-DEC</v>
      </c>
    </row>
    <row r="638" spans="1:5" ht="15">
      <c r="A638" s="132" t="s">
        <v>1233</v>
      </c>
      <c r="B638" s="132" t="s">
        <v>1234</v>
      </c>
      <c r="E638" t="str">
        <f t="shared" si="9"/>
        <v>14010203 - III Ciclo-DEC</v>
      </c>
    </row>
    <row r="639" spans="1:5" ht="15">
      <c r="A639" s="133" t="s">
        <v>1235</v>
      </c>
      <c r="B639" s="133" t="s">
        <v>1236</v>
      </c>
      <c r="E639" t="str">
        <f t="shared" si="9"/>
        <v>14010204 - Outros-DEC</v>
      </c>
    </row>
    <row r="640" spans="1:5" ht="15">
      <c r="A640" s="132" t="s">
        <v>1237</v>
      </c>
      <c r="B640" s="132" t="s">
        <v>1238</v>
      </c>
      <c r="E640" t="str">
        <f t="shared" si="9"/>
        <v>1402001 - Curso SCE-RCCTE</v>
      </c>
    </row>
    <row r="641" spans="1:5" ht="15">
      <c r="A641" s="133" t="s">
        <v>1239</v>
      </c>
      <c r="B641" s="133" t="s">
        <v>1240</v>
      </c>
      <c r="E641" t="str">
        <f t="shared" si="9"/>
        <v>1402002 - Proj. Forte Sacavém</v>
      </c>
    </row>
    <row r="642" spans="1:5" ht="15">
      <c r="A642" s="132" t="s">
        <v>1241</v>
      </c>
      <c r="B642" s="132" t="s">
        <v>1242</v>
      </c>
      <c r="E642" t="str">
        <f t="shared" si="9"/>
        <v>1402003 - Comparticipações p/o DEC</v>
      </c>
    </row>
    <row r="643" spans="1:5" ht="15">
      <c r="A643" s="133" t="s">
        <v>1243</v>
      </c>
      <c r="B643" s="133" t="s">
        <v>1244</v>
      </c>
      <c r="E643" t="str">
        <f aca="true" t="shared" si="10" ref="E643:E706">CONCATENATE(A643," - ",B643)</f>
        <v>1402004 - Prot. FCT/Scoprolumba</v>
      </c>
    </row>
    <row r="644" spans="1:5" ht="15">
      <c r="A644" s="132" t="s">
        <v>1245</v>
      </c>
      <c r="B644" s="132" t="s">
        <v>1246</v>
      </c>
      <c r="E644" t="str">
        <f t="shared" si="10"/>
        <v>1402005 - Proj. TRACC</v>
      </c>
    </row>
    <row r="645" spans="1:5" ht="15">
      <c r="A645" s="133" t="s">
        <v>1247</v>
      </c>
      <c r="B645" s="133" t="s">
        <v>1248</v>
      </c>
      <c r="E645" t="str">
        <f t="shared" si="10"/>
        <v>1402006 - Proj. Leonardo Da Vinci - 528117-LLP-1-2012</v>
      </c>
    </row>
    <row r="646" spans="1:5" ht="15">
      <c r="A646" s="132" t="s">
        <v>1249</v>
      </c>
      <c r="B646" s="132" t="s">
        <v>1250</v>
      </c>
      <c r="E646" t="str">
        <f t="shared" si="10"/>
        <v>1402007 - Proj. GEOTPU (geral)</v>
      </c>
    </row>
    <row r="647" spans="1:5" ht="15">
      <c r="A647" s="133" t="s">
        <v>1251</v>
      </c>
      <c r="B647" s="133" t="s">
        <v>1252</v>
      </c>
      <c r="E647" t="str">
        <f t="shared" si="10"/>
        <v>1402008 - Zircom</v>
      </c>
    </row>
    <row r="648" spans="1:5" ht="15">
      <c r="A648" s="132" t="s">
        <v>1253</v>
      </c>
      <c r="B648" s="132" t="s">
        <v>1254</v>
      </c>
      <c r="E648" t="str">
        <f t="shared" si="10"/>
        <v>1402009 - Verb. Prop. Rodrigo Goncalves</v>
      </c>
    </row>
    <row r="649" spans="1:5" ht="15">
      <c r="A649" s="133" t="s">
        <v>1255</v>
      </c>
      <c r="B649" s="133" t="s">
        <v>1256</v>
      </c>
      <c r="E649" t="str">
        <f t="shared" si="10"/>
        <v>1402010 - Despacho 3084/15</v>
      </c>
    </row>
    <row r="650" spans="1:5" ht="15">
      <c r="A650" s="132" t="s">
        <v>1257</v>
      </c>
      <c r="B650" s="132" t="s">
        <v>1258</v>
      </c>
      <c r="E650" t="str">
        <f t="shared" si="10"/>
        <v>1402011 - Verbas próprias - Armando Antão</v>
      </c>
    </row>
    <row r="651" spans="1:5" ht="15">
      <c r="A651" s="133" t="s">
        <v>1259</v>
      </c>
      <c r="B651" s="133" t="s">
        <v>1260</v>
      </c>
      <c r="E651" t="str">
        <f t="shared" si="10"/>
        <v>1402012 - Consultoria em Engenharia de Estruturas</v>
      </c>
    </row>
    <row r="652" spans="1:5" ht="15">
      <c r="A652" s="132" t="s">
        <v>1261</v>
      </c>
      <c r="B652" s="132" t="s">
        <v>1262</v>
      </c>
      <c r="E652" t="str">
        <f t="shared" si="10"/>
        <v>1402013 - Proj. SILE 07</v>
      </c>
    </row>
    <row r="653" spans="1:5" ht="15">
      <c r="A653" s="133" t="s">
        <v>1263</v>
      </c>
      <c r="B653" s="133" t="s">
        <v>1264</v>
      </c>
      <c r="E653" t="str">
        <f t="shared" si="10"/>
        <v>1402014 - Proj. Overheads UNIC</v>
      </c>
    </row>
    <row r="654" spans="1:5" ht="15">
      <c r="A654" s="132" t="s">
        <v>1265</v>
      </c>
      <c r="B654" s="132" t="s">
        <v>1266</v>
      </c>
      <c r="E654" t="str">
        <f t="shared" si="10"/>
        <v>1402015 - Pós-Graduação em Construção e Reabilitação Sustentável</v>
      </c>
    </row>
    <row r="655" spans="1:5" ht="15">
      <c r="A655" s="133" t="s">
        <v>1267</v>
      </c>
      <c r="B655" s="133" t="s">
        <v>1268</v>
      </c>
      <c r="E655" t="str">
        <f t="shared" si="10"/>
        <v>1402016 - Pós-Graduação e, Engenharia das Fachadas</v>
      </c>
    </row>
    <row r="656" spans="1:5" ht="15">
      <c r="A656" s="132" t="s">
        <v>1269</v>
      </c>
      <c r="B656" s="132" t="s">
        <v>1270</v>
      </c>
      <c r="E656" t="str">
        <f t="shared" si="10"/>
        <v>1402017 - Verbas Próprias Fernando Pinho</v>
      </c>
    </row>
    <row r="657" spans="1:5" ht="15">
      <c r="A657" s="133" t="s">
        <v>1271</v>
      </c>
      <c r="B657" s="133" t="s">
        <v>1272</v>
      </c>
      <c r="E657" t="str">
        <f t="shared" si="10"/>
        <v>1402018 - Proj. Interreg SUDOE-SUDOKET</v>
      </c>
    </row>
    <row r="658" spans="1:5" ht="15">
      <c r="A658" s="132" t="s">
        <v>1273</v>
      </c>
      <c r="B658" s="132" t="s">
        <v>1274</v>
      </c>
      <c r="E658" t="str">
        <f t="shared" si="10"/>
        <v>1402019 - Proj. 23349-INDEED</v>
      </c>
    </row>
    <row r="659" spans="1:5" ht="15">
      <c r="A659" s="133" t="s">
        <v>1275</v>
      </c>
      <c r="B659" s="133" t="s">
        <v>1276</v>
      </c>
      <c r="E659" t="str">
        <f t="shared" si="10"/>
        <v>1403001 - PD-Engenharia Civl</v>
      </c>
    </row>
    <row r="660" spans="1:5" ht="15">
      <c r="A660" s="132" t="s">
        <v>1277</v>
      </c>
      <c r="B660" s="132" t="s">
        <v>69</v>
      </c>
      <c r="E660" t="str">
        <f t="shared" si="10"/>
        <v>230101001 - Pessoal Docente do Quadro</v>
      </c>
    </row>
    <row r="661" spans="1:5" ht="15">
      <c r="A661" s="133" t="s">
        <v>1278</v>
      </c>
      <c r="B661" s="133" t="s">
        <v>71</v>
      </c>
      <c r="E661" t="str">
        <f t="shared" si="10"/>
        <v>230101002 - Pessoal Docente Além Quadro</v>
      </c>
    </row>
    <row r="662" spans="1:5" ht="15">
      <c r="A662" s="132" t="s">
        <v>1279</v>
      </c>
      <c r="B662" s="132" t="s">
        <v>73</v>
      </c>
      <c r="E662" t="str">
        <f t="shared" si="10"/>
        <v>230101003 - Pessoal Não Docente do Quadro</v>
      </c>
    </row>
    <row r="663" spans="1:5" ht="15">
      <c r="A663" s="133" t="s">
        <v>1280</v>
      </c>
      <c r="B663" s="133" t="s">
        <v>75</v>
      </c>
      <c r="E663" t="str">
        <f t="shared" si="10"/>
        <v>230101004 - Pessoal Não Docente Além Quadro</v>
      </c>
    </row>
    <row r="664" spans="1:5" ht="15">
      <c r="A664" s="132" t="s">
        <v>1281</v>
      </c>
      <c r="B664" s="132" t="s">
        <v>77</v>
      </c>
      <c r="E664" t="str">
        <f t="shared" si="10"/>
        <v>230101005 - Pessoal Não Docente Requisitado</v>
      </c>
    </row>
    <row r="665" spans="1:5" ht="15">
      <c r="A665" s="133" t="s">
        <v>1282</v>
      </c>
      <c r="B665" s="133" t="s">
        <v>79</v>
      </c>
      <c r="E665" t="str">
        <f t="shared" si="10"/>
        <v>230101006 - Bolseiros </v>
      </c>
    </row>
    <row r="666" spans="1:5" ht="15">
      <c r="A666" s="132" t="s">
        <v>1283</v>
      </c>
      <c r="B666" s="132" t="s">
        <v>1284</v>
      </c>
      <c r="E666" t="str">
        <f t="shared" si="10"/>
        <v>23010201 - I Ciclo-DCTB</v>
      </c>
    </row>
    <row r="667" spans="1:5" ht="15">
      <c r="A667" s="133" t="s">
        <v>1285</v>
      </c>
      <c r="B667" s="133" t="s">
        <v>1286</v>
      </c>
      <c r="E667" t="str">
        <f t="shared" si="10"/>
        <v>23010202 - II Ciclo-DCTB</v>
      </c>
    </row>
    <row r="668" spans="1:5" ht="15">
      <c r="A668" s="132" t="s">
        <v>1287</v>
      </c>
      <c r="B668" s="132" t="s">
        <v>1288</v>
      </c>
      <c r="E668" t="str">
        <f t="shared" si="10"/>
        <v>23010203 - III Ciclo-DCTB</v>
      </c>
    </row>
    <row r="669" spans="1:5" ht="15">
      <c r="A669" s="133" t="s">
        <v>1289</v>
      </c>
      <c r="B669" s="133" t="s">
        <v>1290</v>
      </c>
      <c r="E669" t="str">
        <f t="shared" si="10"/>
        <v>23010204 - Outros-DCTB</v>
      </c>
    </row>
    <row r="670" spans="1:5" ht="15">
      <c r="A670" s="132" t="s">
        <v>1291</v>
      </c>
      <c r="B670" s="132" t="s">
        <v>589</v>
      </c>
      <c r="E670" t="str">
        <f t="shared" si="10"/>
        <v>2302001 - Verbas Próprias</v>
      </c>
    </row>
    <row r="671" spans="1:5" ht="15">
      <c r="A671" s="133" t="s">
        <v>1292</v>
      </c>
      <c r="B671" s="133" t="s">
        <v>1293</v>
      </c>
      <c r="E671" t="str">
        <f t="shared" si="10"/>
        <v>2302002 - Proj. CC Adicionais do Proj. PROFRUTA</v>
      </c>
    </row>
    <row r="672" spans="1:5" ht="15">
      <c r="A672" s="132" t="s">
        <v>1294</v>
      </c>
      <c r="B672" s="132" t="s">
        <v>1295</v>
      </c>
      <c r="E672" t="str">
        <f t="shared" si="10"/>
        <v>2302003 - Proj. Resultados Alimentos Biofortificados (480)</v>
      </c>
    </row>
    <row r="673" spans="1:5" ht="15">
      <c r="A673" s="133" t="s">
        <v>1296</v>
      </c>
      <c r="B673" s="133" t="s">
        <v>1297</v>
      </c>
      <c r="E673" t="str">
        <f t="shared" si="10"/>
        <v>2302004 - Proj. OPTIMA</v>
      </c>
    </row>
    <row r="674" spans="1:5" ht="15">
      <c r="A674" s="132" t="s">
        <v>1298</v>
      </c>
      <c r="B674" s="132" t="s">
        <v>1299</v>
      </c>
      <c r="E674" t="str">
        <f t="shared" si="10"/>
        <v>2302005 - Proj. PRODER pedido de apoio 24060</v>
      </c>
    </row>
    <row r="675" spans="1:5" ht="15">
      <c r="A675" s="133" t="s">
        <v>1300</v>
      </c>
      <c r="B675" s="133" t="s">
        <v>1301</v>
      </c>
      <c r="E675" t="str">
        <f t="shared" si="10"/>
        <v>2302006 - Proj. Fibra</v>
      </c>
    </row>
    <row r="676" spans="1:5" ht="15">
      <c r="A676" s="132" t="s">
        <v>1302</v>
      </c>
      <c r="B676" s="132" t="s">
        <v>1303</v>
      </c>
      <c r="E676" t="str">
        <f t="shared" si="10"/>
        <v>2302007 - Contrato de I&amp;DT - FCT/KILOM</v>
      </c>
    </row>
    <row r="677" spans="1:5" ht="15">
      <c r="A677" s="133" t="s">
        <v>1304</v>
      </c>
      <c r="B677" s="133" t="s">
        <v>1305</v>
      </c>
      <c r="E677" t="str">
        <f t="shared" si="10"/>
        <v>2302008 - "Curso ""Summer School Fibra"""</v>
      </c>
    </row>
    <row r="678" spans="1:5" ht="15">
      <c r="A678" s="132" t="s">
        <v>1306</v>
      </c>
      <c r="B678" s="132" t="s">
        <v>1307</v>
      </c>
      <c r="E678" t="str">
        <f t="shared" si="10"/>
        <v>2302009 - Contrato de I&amp;DT - FCT/CITRI-1</v>
      </c>
    </row>
    <row r="679" spans="1:5" ht="15">
      <c r="A679" s="133" t="s">
        <v>1308</v>
      </c>
      <c r="B679" s="133" t="s">
        <v>1309</v>
      </c>
      <c r="E679" t="str">
        <f t="shared" si="10"/>
        <v>2302010 - Proj. PROFORBIOMED</v>
      </c>
    </row>
    <row r="680" spans="1:5" ht="15">
      <c r="A680" s="132" t="s">
        <v>1310</v>
      </c>
      <c r="B680" s="132" t="s">
        <v>1311</v>
      </c>
      <c r="E680" t="str">
        <f t="shared" si="10"/>
        <v>2302011 - Proj. NanoQuito</v>
      </c>
    </row>
    <row r="681" spans="1:5" ht="15">
      <c r="A681" s="133" t="s">
        <v>1312</v>
      </c>
      <c r="B681" s="133" t="s">
        <v>1313</v>
      </c>
      <c r="E681" t="str">
        <f t="shared" si="10"/>
        <v>2302012 - Proj. PROFRUTA (Proj. PRODER nº 54101-Medida 4.1)</v>
      </c>
    </row>
    <row r="682" spans="1:5" ht="15">
      <c r="A682" s="132" t="s">
        <v>1314</v>
      </c>
      <c r="B682" s="132" t="s">
        <v>1315</v>
      </c>
      <c r="E682" t="str">
        <f t="shared" si="10"/>
        <v>2302013 - Proj. Investigação - Prof. Nuno Lapa</v>
      </c>
    </row>
    <row r="683" spans="1:5" ht="15">
      <c r="A683" s="133" t="s">
        <v>1316</v>
      </c>
      <c r="B683" s="133" t="s">
        <v>1317</v>
      </c>
      <c r="E683" t="str">
        <f t="shared" si="10"/>
        <v>2302014 - Curso Eseia International</v>
      </c>
    </row>
    <row r="684" spans="1:5" ht="15">
      <c r="A684" s="132" t="s">
        <v>1318</v>
      </c>
      <c r="B684" s="132" t="s">
        <v>1319</v>
      </c>
      <c r="E684" t="str">
        <f t="shared" si="10"/>
        <v>2302015 - Ciência Viva no Laboratório OCJF 2016</v>
      </c>
    </row>
    <row r="685" spans="1:5" ht="15">
      <c r="A685" s="133" t="s">
        <v>1320</v>
      </c>
      <c r="B685" s="133" t="s">
        <v>1321</v>
      </c>
      <c r="E685" t="str">
        <f t="shared" si="10"/>
        <v>2302016 - Projeto 9413-Vale SI QPME - Acácia</v>
      </c>
    </row>
    <row r="686" spans="1:5" ht="15">
      <c r="A686" s="132" t="s">
        <v>1322</v>
      </c>
      <c r="B686" s="132" t="s">
        <v>1323</v>
      </c>
      <c r="E686" t="str">
        <f t="shared" si="10"/>
        <v>2302017 - Projeto 9413-Vale SI  I&amp;DT - Pinheiro</v>
      </c>
    </row>
    <row r="687" spans="1:5" ht="15">
      <c r="A687" s="133" t="s">
        <v>1324</v>
      </c>
      <c r="B687" s="133" t="s">
        <v>1325</v>
      </c>
      <c r="E687" t="str">
        <f t="shared" si="10"/>
        <v>2302018 - Prot. Azeites Tojeira</v>
      </c>
    </row>
    <row r="688" spans="1:5" ht="15">
      <c r="A688" s="132" t="s">
        <v>1326</v>
      </c>
      <c r="B688" s="132" t="s">
        <v>1327</v>
      </c>
      <c r="E688" t="str">
        <f t="shared" si="10"/>
        <v>2302019 - Proj. BioReg-727958</v>
      </c>
    </row>
    <row r="689" spans="1:5" ht="15">
      <c r="A689" s="133" t="s">
        <v>1328</v>
      </c>
      <c r="B689" s="133" t="s">
        <v>1329</v>
      </c>
      <c r="E689" t="str">
        <f t="shared" si="10"/>
        <v>2302020 - Proj. 4F Crops- Resultados</v>
      </c>
    </row>
    <row r="690" spans="1:5" ht="15">
      <c r="A690" s="132" t="s">
        <v>1330</v>
      </c>
      <c r="B690" s="132" t="s">
        <v>1331</v>
      </c>
      <c r="E690" t="str">
        <f t="shared" si="10"/>
        <v>2302021 - Proj. Ciência VIVA no Laboratório 2017- ID128</v>
      </c>
    </row>
    <row r="691" spans="1:5" ht="15">
      <c r="A691" s="133" t="s">
        <v>1332</v>
      </c>
      <c r="B691" s="133" t="s">
        <v>1333</v>
      </c>
      <c r="E691" t="str">
        <f t="shared" si="10"/>
        <v>2302022 - Proj. 727698-Magic-H2020</v>
      </c>
    </row>
    <row r="692" spans="1:5" ht="15">
      <c r="A692" s="132" t="s">
        <v>1334</v>
      </c>
      <c r="B692" s="132" t="s">
        <v>1335</v>
      </c>
      <c r="E692" t="str">
        <f t="shared" si="10"/>
        <v>2302023 - Proj. Valpolvo</v>
      </c>
    </row>
    <row r="693" spans="1:5" ht="15">
      <c r="A693" s="133" t="s">
        <v>1336</v>
      </c>
      <c r="B693" s="133" t="s">
        <v>1337</v>
      </c>
      <c r="E693" t="str">
        <f t="shared" si="10"/>
        <v>2302024 - Proj. 773501-PANACEA</v>
      </c>
    </row>
    <row r="694" spans="1:5" ht="15">
      <c r="A694" s="132" t="s">
        <v>1338</v>
      </c>
      <c r="B694" s="132" t="s">
        <v>1339</v>
      </c>
      <c r="E694" t="str">
        <f t="shared" si="10"/>
        <v>2302025 - Proj. Resultados Bioreg 727958</v>
      </c>
    </row>
    <row r="695" spans="1:5" ht="15">
      <c r="A695" s="133" t="s">
        <v>1340</v>
      </c>
      <c r="B695" s="133" t="s">
        <v>1341</v>
      </c>
      <c r="E695" t="str">
        <f t="shared" si="10"/>
        <v>2302026 - Proj. Resultados Magic 727698</v>
      </c>
    </row>
    <row r="696" spans="1:5" ht="15">
      <c r="A696" s="132" t="s">
        <v>1342</v>
      </c>
      <c r="B696" s="132" t="s">
        <v>1343</v>
      </c>
      <c r="E696" t="str">
        <f t="shared" si="10"/>
        <v>2302027 - Proj. Ciência Viva no Laboratório 2018 ( ID128)</v>
      </c>
    </row>
    <row r="697" spans="1:5" ht="15">
      <c r="A697" s="133" t="s">
        <v>1344</v>
      </c>
      <c r="B697" s="133" t="s">
        <v>1345</v>
      </c>
      <c r="E697" t="str">
        <f t="shared" si="10"/>
        <v>2302028 - Proj. ERANETMED/0001/2017- MediOpuntia</v>
      </c>
    </row>
    <row r="698" spans="1:5" ht="15">
      <c r="A698" s="132" t="s">
        <v>1346</v>
      </c>
      <c r="B698" s="132" t="s">
        <v>1347</v>
      </c>
      <c r="E698" t="str">
        <f t="shared" si="10"/>
        <v>2303001 - PD-Qualidade Alimentar</v>
      </c>
    </row>
    <row r="699" spans="1:5" ht="15">
      <c r="A699" s="133" t="s">
        <v>1348</v>
      </c>
      <c r="B699" s="133" t="s">
        <v>1349</v>
      </c>
      <c r="E699" t="str">
        <f t="shared" si="10"/>
        <v>2303002 - PD-Energia e Bioenergia</v>
      </c>
    </row>
    <row r="700" spans="1:5" ht="15">
      <c r="A700" s="132" t="s">
        <v>1350</v>
      </c>
      <c r="B700" s="132" t="s">
        <v>1351</v>
      </c>
      <c r="E700" t="str">
        <f t="shared" si="10"/>
        <v>2303003 - PD em Bioenergia</v>
      </c>
    </row>
    <row r="701" spans="1:5" ht="15">
      <c r="A701" s="133" t="s">
        <v>1662</v>
      </c>
      <c r="B701" s="133" t="s">
        <v>1663</v>
      </c>
      <c r="E701" t="str">
        <f t="shared" si="10"/>
        <v>2304020201 - Proj. Resultados PANACEA</v>
      </c>
    </row>
    <row r="702" spans="1:5" ht="15">
      <c r="A702" s="132" t="s">
        <v>1352</v>
      </c>
      <c r="B702" s="132" t="s">
        <v>69</v>
      </c>
      <c r="E702" t="str">
        <f t="shared" si="10"/>
        <v>320101001 - Pessoal Docente do Quadro</v>
      </c>
    </row>
    <row r="703" spans="1:5" ht="15">
      <c r="A703" s="133" t="s">
        <v>1353</v>
      </c>
      <c r="B703" s="133" t="s">
        <v>71</v>
      </c>
      <c r="E703" t="str">
        <f t="shared" si="10"/>
        <v>320101002 - Pessoal Docente Além Quadro</v>
      </c>
    </row>
    <row r="704" spans="1:5" ht="15">
      <c r="A704" s="132" t="s">
        <v>1354</v>
      </c>
      <c r="B704" s="132" t="s">
        <v>73</v>
      </c>
      <c r="E704" t="str">
        <f t="shared" si="10"/>
        <v>320101003 - Pessoal Não Docente do Quadro</v>
      </c>
    </row>
    <row r="705" spans="1:5" ht="15">
      <c r="A705" s="133" t="s">
        <v>1355</v>
      </c>
      <c r="B705" s="133" t="s">
        <v>75</v>
      </c>
      <c r="E705" t="str">
        <f t="shared" si="10"/>
        <v>320101004 - Pessoal Não Docente Além Quadro</v>
      </c>
    </row>
    <row r="706" spans="1:5" ht="15">
      <c r="A706" s="132" t="s">
        <v>1356</v>
      </c>
      <c r="B706" s="132" t="s">
        <v>77</v>
      </c>
      <c r="E706" t="str">
        <f t="shared" si="10"/>
        <v>320101005 - Pessoal Não Docente Requisitado</v>
      </c>
    </row>
    <row r="707" spans="1:5" ht="15">
      <c r="A707" s="133" t="s">
        <v>1357</v>
      </c>
      <c r="B707" s="133" t="s">
        <v>79</v>
      </c>
      <c r="E707" t="str">
        <f aca="true" t="shared" si="11" ref="E707:E770">CONCATENATE(A707," - ",B707)</f>
        <v>320101006 - Bolseiros </v>
      </c>
    </row>
    <row r="708" spans="1:5" ht="15">
      <c r="A708" s="132" t="s">
        <v>1358</v>
      </c>
      <c r="B708" s="132" t="s">
        <v>80</v>
      </c>
      <c r="E708" t="str">
        <f t="shared" si="11"/>
        <v>320102 - Despesas de Funcionamento</v>
      </c>
    </row>
    <row r="709" spans="1:5" ht="15">
      <c r="A709" s="133" t="s">
        <v>1359</v>
      </c>
      <c r="B709" s="133" t="s">
        <v>69</v>
      </c>
      <c r="E709" t="str">
        <f t="shared" si="11"/>
        <v>330101001 - Pessoal Docente do Quadro</v>
      </c>
    </row>
    <row r="710" spans="1:5" ht="15">
      <c r="A710" s="132" t="s">
        <v>1360</v>
      </c>
      <c r="B710" s="132" t="s">
        <v>71</v>
      </c>
      <c r="E710" t="str">
        <f t="shared" si="11"/>
        <v>330101002 - Pessoal Docente Além Quadro</v>
      </c>
    </row>
    <row r="711" spans="1:5" ht="15">
      <c r="A711" s="133" t="s">
        <v>1361</v>
      </c>
      <c r="B711" s="133" t="s">
        <v>73</v>
      </c>
      <c r="E711" t="str">
        <f t="shared" si="11"/>
        <v>330101003 - Pessoal Não Docente do Quadro</v>
      </c>
    </row>
    <row r="712" spans="1:5" ht="15">
      <c r="A712" s="132" t="s">
        <v>1362</v>
      </c>
      <c r="B712" s="132" t="s">
        <v>75</v>
      </c>
      <c r="E712" t="str">
        <f t="shared" si="11"/>
        <v>330101004 - Pessoal Não Docente Além Quadro</v>
      </c>
    </row>
    <row r="713" spans="1:5" ht="15">
      <c r="A713" s="133" t="s">
        <v>1363</v>
      </c>
      <c r="B713" s="133" t="s">
        <v>77</v>
      </c>
      <c r="E713" t="str">
        <f t="shared" si="11"/>
        <v>330101005 - Pessoal Não Docente Requisitado</v>
      </c>
    </row>
    <row r="714" spans="1:5" ht="15">
      <c r="A714" s="132" t="s">
        <v>1364</v>
      </c>
      <c r="B714" s="132" t="s">
        <v>79</v>
      </c>
      <c r="E714" t="str">
        <f t="shared" si="11"/>
        <v>330101006 - Bolseiros </v>
      </c>
    </row>
    <row r="715" spans="1:5" ht="15">
      <c r="A715" s="133" t="s">
        <v>1365</v>
      </c>
      <c r="B715" s="133" t="s">
        <v>80</v>
      </c>
      <c r="E715" t="str">
        <f t="shared" si="11"/>
        <v>330102 - Despesas de Funcionamento</v>
      </c>
    </row>
    <row r="716" spans="1:5" ht="15">
      <c r="A716" s="132" t="s">
        <v>1366</v>
      </c>
      <c r="B716" s="132" t="s">
        <v>589</v>
      </c>
      <c r="E716" t="str">
        <f t="shared" si="11"/>
        <v>3302001 - Verbas Próprias</v>
      </c>
    </row>
    <row r="717" spans="1:5" ht="15">
      <c r="A717" s="133" t="s">
        <v>1367</v>
      </c>
      <c r="B717" s="133" t="s">
        <v>1368</v>
      </c>
      <c r="E717" t="str">
        <f t="shared" si="11"/>
        <v>3302002 - Pj. Atividades Culturais</v>
      </c>
    </row>
    <row r="718" spans="1:5" ht="15">
      <c r="A718" s="132" t="s">
        <v>1369</v>
      </c>
      <c r="B718" s="132" t="s">
        <v>69</v>
      </c>
      <c r="E718" t="str">
        <f t="shared" si="11"/>
        <v>350101001 - Pessoal Docente do Quadro</v>
      </c>
    </row>
    <row r="719" spans="1:5" ht="15">
      <c r="A719" s="133" t="s">
        <v>1370</v>
      </c>
      <c r="B719" s="133" t="s">
        <v>71</v>
      </c>
      <c r="E719" t="str">
        <f t="shared" si="11"/>
        <v>350101002 - Pessoal Docente Além Quadro</v>
      </c>
    </row>
    <row r="720" spans="1:5" ht="15">
      <c r="A720" s="132" t="s">
        <v>1371</v>
      </c>
      <c r="B720" s="132" t="s">
        <v>73</v>
      </c>
      <c r="E720" t="str">
        <f t="shared" si="11"/>
        <v>350101003 - Pessoal Não Docente do Quadro</v>
      </c>
    </row>
    <row r="721" spans="1:5" ht="15">
      <c r="A721" s="133" t="s">
        <v>1372</v>
      </c>
      <c r="B721" s="133" t="s">
        <v>75</v>
      </c>
      <c r="E721" t="str">
        <f t="shared" si="11"/>
        <v>350101004 - Pessoal Não Docente Além Quadro</v>
      </c>
    </row>
    <row r="722" spans="1:5" ht="15">
      <c r="A722" s="132" t="s">
        <v>1373</v>
      </c>
      <c r="B722" s="132" t="s">
        <v>77</v>
      </c>
      <c r="E722" t="str">
        <f t="shared" si="11"/>
        <v>350101005 - Pessoal Não Docente Requisitado</v>
      </c>
    </row>
    <row r="723" spans="1:5" ht="15">
      <c r="A723" s="133" t="s">
        <v>1374</v>
      </c>
      <c r="B723" s="133" t="s">
        <v>79</v>
      </c>
      <c r="E723" t="str">
        <f t="shared" si="11"/>
        <v>350101006 - Bolseiros </v>
      </c>
    </row>
    <row r="724" spans="1:5" ht="15">
      <c r="A724" s="132" t="s">
        <v>1375</v>
      </c>
      <c r="B724" s="132" t="s">
        <v>1376</v>
      </c>
      <c r="E724" t="str">
        <f t="shared" si="11"/>
        <v>350102 - Despesas de Funcionamento DAT</v>
      </c>
    </row>
    <row r="725" spans="1:5" ht="15">
      <c r="A725" s="133" t="s">
        <v>1377</v>
      </c>
      <c r="B725" s="133" t="s">
        <v>1378</v>
      </c>
      <c r="E725" t="str">
        <f t="shared" si="11"/>
        <v>3502001 - Protocolo CMA</v>
      </c>
    </row>
    <row r="726" spans="1:5" ht="15">
      <c r="A726" s="132" t="s">
        <v>1379</v>
      </c>
      <c r="B726" s="132" t="s">
        <v>69</v>
      </c>
      <c r="E726" t="str">
        <f t="shared" si="11"/>
        <v>360101001 - Pessoal Docente do Quadro</v>
      </c>
    </row>
    <row r="727" spans="1:5" ht="15">
      <c r="A727" s="133" t="s">
        <v>1380</v>
      </c>
      <c r="B727" s="133" t="s">
        <v>71</v>
      </c>
      <c r="E727" t="str">
        <f t="shared" si="11"/>
        <v>360101002 - Pessoal Docente Além Quadro</v>
      </c>
    </row>
    <row r="728" spans="1:5" ht="15">
      <c r="A728" s="132" t="s">
        <v>1381</v>
      </c>
      <c r="B728" s="132" t="s">
        <v>73</v>
      </c>
      <c r="E728" t="str">
        <f t="shared" si="11"/>
        <v>360101003 - Pessoal Não Docente do Quadro</v>
      </c>
    </row>
    <row r="729" spans="1:5" ht="15">
      <c r="A729" s="133" t="s">
        <v>1382</v>
      </c>
      <c r="B729" s="133" t="s">
        <v>75</v>
      </c>
      <c r="E729" t="str">
        <f t="shared" si="11"/>
        <v>360101004 - Pessoal Não Docente Além Quadro</v>
      </c>
    </row>
    <row r="730" spans="1:5" ht="15">
      <c r="A730" s="132" t="s">
        <v>1383</v>
      </c>
      <c r="B730" s="132" t="s">
        <v>77</v>
      </c>
      <c r="E730" t="str">
        <f t="shared" si="11"/>
        <v>360101005 - Pessoal Não Docente Requisitado</v>
      </c>
    </row>
    <row r="731" spans="1:5" ht="15">
      <c r="A731" s="133" t="s">
        <v>1384</v>
      </c>
      <c r="B731" s="133" t="s">
        <v>79</v>
      </c>
      <c r="E731" t="str">
        <f t="shared" si="11"/>
        <v>360101006 - Bolseiros </v>
      </c>
    </row>
    <row r="732" spans="1:5" ht="15">
      <c r="A732" s="132" t="s">
        <v>1385</v>
      </c>
      <c r="B732" s="132" t="s">
        <v>1386</v>
      </c>
      <c r="E732" t="str">
        <f t="shared" si="11"/>
        <v>360101007 - Pessoal- DRF</v>
      </c>
    </row>
    <row r="733" spans="1:5" ht="15">
      <c r="A733" s="133" t="s">
        <v>1387</v>
      </c>
      <c r="B733" s="133" t="s">
        <v>1388</v>
      </c>
      <c r="E733" t="str">
        <f t="shared" si="11"/>
        <v>360101008 - Pessoal- DRH</v>
      </c>
    </row>
    <row r="734" spans="1:5" ht="15">
      <c r="A734" s="132" t="s">
        <v>1389</v>
      </c>
      <c r="B734" s="132" t="s">
        <v>1390</v>
      </c>
      <c r="E734" t="str">
        <f t="shared" si="11"/>
        <v>360101009 - Pessoal- DA</v>
      </c>
    </row>
    <row r="735" spans="1:5" ht="15">
      <c r="A735" s="133" t="s">
        <v>1391</v>
      </c>
      <c r="B735" s="133" t="s">
        <v>1392</v>
      </c>
      <c r="E735" t="str">
        <f t="shared" si="11"/>
        <v>360101010 - Pessoal-GAED</v>
      </c>
    </row>
    <row r="736" spans="1:5" ht="15">
      <c r="A736" s="132" t="s">
        <v>1393</v>
      </c>
      <c r="B736" s="132" t="s">
        <v>1394</v>
      </c>
      <c r="E736" t="str">
        <f t="shared" si="11"/>
        <v>36010201 - I Ciclo</v>
      </c>
    </row>
    <row r="737" spans="1:5" ht="15">
      <c r="A737" s="133" t="s">
        <v>1395</v>
      </c>
      <c r="B737" s="133" t="s">
        <v>1396</v>
      </c>
      <c r="E737" t="str">
        <f t="shared" si="11"/>
        <v>36010202 - II Ciclo</v>
      </c>
    </row>
    <row r="738" spans="1:5" ht="15">
      <c r="A738" s="132" t="s">
        <v>1397</v>
      </c>
      <c r="B738" s="132" t="s">
        <v>1398</v>
      </c>
      <c r="E738" t="str">
        <f t="shared" si="11"/>
        <v>36010203 - III Ciclo</v>
      </c>
    </row>
    <row r="739" spans="1:5" ht="15">
      <c r="A739" s="133" t="s">
        <v>1399</v>
      </c>
      <c r="B739" s="133" t="s">
        <v>1400</v>
      </c>
      <c r="E739" t="str">
        <f t="shared" si="11"/>
        <v>36010204 - Outros-Adm</v>
      </c>
    </row>
    <row r="740" spans="1:5" ht="15">
      <c r="A740" s="132" t="s">
        <v>1401</v>
      </c>
      <c r="B740" s="132" t="s">
        <v>1402</v>
      </c>
      <c r="E740" t="str">
        <f t="shared" si="11"/>
        <v>360103007 - Serviços Académicos</v>
      </c>
    </row>
    <row r="741" spans="1:5" ht="15">
      <c r="A741" s="133" t="s">
        <v>1403</v>
      </c>
      <c r="B741" s="133" t="s">
        <v>1404</v>
      </c>
      <c r="E741" t="str">
        <f t="shared" si="11"/>
        <v>360103008 - Juros</v>
      </c>
    </row>
    <row r="742" spans="1:5" ht="15">
      <c r="A742" s="132" t="s">
        <v>1405</v>
      </c>
      <c r="B742" s="132" t="s">
        <v>1406</v>
      </c>
      <c r="E742" t="str">
        <f t="shared" si="11"/>
        <v>360103009 - CGD</v>
      </c>
    </row>
    <row r="743" spans="1:5" ht="15">
      <c r="A743" s="133" t="s">
        <v>1407</v>
      </c>
      <c r="B743" s="133" t="s">
        <v>1408</v>
      </c>
      <c r="E743" t="str">
        <f t="shared" si="11"/>
        <v>360103010 - Rendas</v>
      </c>
    </row>
    <row r="744" spans="1:5" ht="15">
      <c r="A744" s="132" t="s">
        <v>1409</v>
      </c>
      <c r="B744" s="132" t="s">
        <v>1410</v>
      </c>
      <c r="E744" t="str">
        <f t="shared" si="11"/>
        <v>360103012 - Compensação de Água, Luz, Telefone , Gás</v>
      </c>
    </row>
    <row r="745" spans="1:5" ht="15">
      <c r="A745" s="133" t="s">
        <v>1411</v>
      </c>
      <c r="B745" s="133" t="s">
        <v>1412</v>
      </c>
      <c r="E745" t="str">
        <f t="shared" si="11"/>
        <v>360103013 - Overheads Diversos</v>
      </c>
    </row>
    <row r="746" spans="1:5" ht="15">
      <c r="A746" s="132" t="s">
        <v>1413</v>
      </c>
      <c r="B746" s="132" t="s">
        <v>1414</v>
      </c>
      <c r="E746" t="str">
        <f t="shared" si="11"/>
        <v>360103014 - Custos em Projectos</v>
      </c>
    </row>
    <row r="747" spans="1:5" ht="15">
      <c r="A747" s="133" t="s">
        <v>1415</v>
      </c>
      <c r="B747" s="133" t="s">
        <v>1416</v>
      </c>
      <c r="E747" t="str">
        <f t="shared" si="11"/>
        <v>360103016 - IVA</v>
      </c>
    </row>
    <row r="748" spans="1:5" ht="15">
      <c r="A748" s="132" t="s">
        <v>1417</v>
      </c>
      <c r="B748" s="132" t="s">
        <v>1418</v>
      </c>
      <c r="E748" t="str">
        <f t="shared" si="11"/>
        <v>3602001 - Proj. Expo FCT</v>
      </c>
    </row>
    <row r="749" spans="1:5" ht="15">
      <c r="A749" s="133" t="s">
        <v>1419</v>
      </c>
      <c r="B749" s="133" t="s">
        <v>1420</v>
      </c>
      <c r="E749" t="str">
        <f t="shared" si="11"/>
        <v>3602002 - Programa EngIQ</v>
      </c>
    </row>
    <row r="750" spans="1:5" ht="15">
      <c r="A750" s="132" t="s">
        <v>1421</v>
      </c>
      <c r="B750" s="132" t="s">
        <v>1422</v>
      </c>
      <c r="E750" t="str">
        <f t="shared" si="11"/>
        <v>3602003 - Concurso Investigador FCT-Contrato Programa-2013/2018</v>
      </c>
    </row>
    <row r="751" spans="1:5" ht="15">
      <c r="A751" s="133" t="s">
        <v>1423</v>
      </c>
      <c r="B751" s="133" t="s">
        <v>1424</v>
      </c>
      <c r="E751" t="str">
        <f t="shared" si="11"/>
        <v>3602004 - Proj. Nova Escola Doutoral</v>
      </c>
    </row>
    <row r="752" spans="1:5" ht="15">
      <c r="A752" s="132" t="s">
        <v>1425</v>
      </c>
      <c r="B752" s="132" t="s">
        <v>69</v>
      </c>
      <c r="E752" t="str">
        <f t="shared" si="11"/>
        <v>400101001 - Pessoal Docente do Quadro</v>
      </c>
    </row>
    <row r="753" spans="1:5" ht="15">
      <c r="A753" s="133" t="s">
        <v>1426</v>
      </c>
      <c r="B753" s="133" t="s">
        <v>71</v>
      </c>
      <c r="E753" t="str">
        <f t="shared" si="11"/>
        <v>400101002 - Pessoal Docente Além Quadro</v>
      </c>
    </row>
    <row r="754" spans="1:5" ht="15">
      <c r="A754" s="132" t="s">
        <v>1427</v>
      </c>
      <c r="B754" s="132" t="s">
        <v>73</v>
      </c>
      <c r="E754" t="str">
        <f t="shared" si="11"/>
        <v>400101003 - Pessoal Não Docente do Quadro</v>
      </c>
    </row>
    <row r="755" spans="1:5" ht="15">
      <c r="A755" s="133" t="s">
        <v>1428</v>
      </c>
      <c r="B755" s="133" t="s">
        <v>75</v>
      </c>
      <c r="E755" t="str">
        <f t="shared" si="11"/>
        <v>400101004 - Pessoal Não Docente Além Quadro</v>
      </c>
    </row>
    <row r="756" spans="1:5" ht="15">
      <c r="A756" s="132" t="s">
        <v>1429</v>
      </c>
      <c r="B756" s="132" t="s">
        <v>77</v>
      </c>
      <c r="E756" t="str">
        <f t="shared" si="11"/>
        <v>400101005 - Pessoal Não Docente Requisitado</v>
      </c>
    </row>
    <row r="757" spans="1:5" ht="15">
      <c r="A757" s="133" t="s">
        <v>1430</v>
      </c>
      <c r="B757" s="133" t="s">
        <v>79</v>
      </c>
      <c r="E757" t="str">
        <f t="shared" si="11"/>
        <v>400101006 - Bolseiros </v>
      </c>
    </row>
    <row r="758" spans="1:5" ht="15">
      <c r="A758" s="132" t="s">
        <v>1431</v>
      </c>
      <c r="B758" s="132" t="s">
        <v>1432</v>
      </c>
      <c r="E758" t="str">
        <f t="shared" si="11"/>
        <v>400102 - Despesas de Funcionamento DIR</v>
      </c>
    </row>
    <row r="759" spans="1:5" ht="15">
      <c r="A759" s="133" t="s">
        <v>1433</v>
      </c>
      <c r="B759" s="133" t="s">
        <v>1434</v>
      </c>
      <c r="E759" t="str">
        <f t="shared" si="11"/>
        <v>4002001 - UTAustin</v>
      </c>
    </row>
    <row r="760" spans="1:5" ht="15">
      <c r="A760" s="132" t="s">
        <v>1435</v>
      </c>
      <c r="B760" s="132" t="s">
        <v>1436</v>
      </c>
      <c r="E760" t="str">
        <f t="shared" si="11"/>
        <v>4002002 - Direitos de Propriedade Intelectual</v>
      </c>
    </row>
    <row r="761" spans="1:5" ht="15">
      <c r="A761" s="133" t="s">
        <v>1437</v>
      </c>
      <c r="B761" s="133" t="s">
        <v>1438</v>
      </c>
      <c r="E761" t="str">
        <f t="shared" si="11"/>
        <v>4002003 - Curso de Pós-Graduação em Gestão de Organizações e Liderança</v>
      </c>
    </row>
    <row r="762" spans="1:5" ht="15">
      <c r="A762" s="132" t="s">
        <v>1439</v>
      </c>
      <c r="B762" s="132" t="s">
        <v>1440</v>
      </c>
      <c r="E762" t="str">
        <f t="shared" si="11"/>
        <v>4002004 - Avaliação FCT/MEC</v>
      </c>
    </row>
    <row r="763" spans="1:5" ht="15">
      <c r="A763" s="133" t="s">
        <v>1441</v>
      </c>
      <c r="B763" s="133" t="s">
        <v>1442</v>
      </c>
      <c r="E763" t="str">
        <f t="shared" si="11"/>
        <v>4002005 - ONE Academy</v>
      </c>
    </row>
    <row r="764" spans="1:5" ht="15">
      <c r="A764" s="132" t="s">
        <v>1443</v>
      </c>
      <c r="B764" s="132" t="s">
        <v>1444</v>
      </c>
      <c r="E764" t="str">
        <f t="shared" si="11"/>
        <v>4002006 - Programa BE-MUNDUS</v>
      </c>
    </row>
    <row r="765" spans="1:5" ht="15">
      <c r="A765" s="133" t="s">
        <v>1445</v>
      </c>
      <c r="B765" s="133" t="s">
        <v>1446</v>
      </c>
      <c r="E765" t="str">
        <f t="shared" si="11"/>
        <v>4002007 - Programa FELLOW MUNDUS</v>
      </c>
    </row>
    <row r="766" spans="1:5" ht="15">
      <c r="A766" s="132" t="s">
        <v>1447</v>
      </c>
      <c r="B766" s="132" t="s">
        <v>1448</v>
      </c>
      <c r="E766" t="str">
        <f t="shared" si="11"/>
        <v>4002008 - Recepção Novos Estudantes-DCV</v>
      </c>
    </row>
    <row r="767" spans="1:5" ht="15">
      <c r="A767" s="133" t="s">
        <v>1449</v>
      </c>
      <c r="B767" s="133" t="s">
        <v>1450</v>
      </c>
      <c r="E767" t="str">
        <f t="shared" si="11"/>
        <v>4002009 - Recepção Novos Estudantes-DQ</v>
      </c>
    </row>
    <row r="768" spans="1:5" ht="15">
      <c r="A768" s="132" t="s">
        <v>1451</v>
      </c>
      <c r="B768" s="132" t="s">
        <v>1452</v>
      </c>
      <c r="E768" t="str">
        <f t="shared" si="11"/>
        <v>4002010 - Recepção Novos Estudantes-DCR</v>
      </c>
    </row>
    <row r="769" spans="1:5" ht="15">
      <c r="A769" s="133" t="s">
        <v>1453</v>
      </c>
      <c r="B769" s="133" t="s">
        <v>1454</v>
      </c>
      <c r="E769" t="str">
        <f t="shared" si="11"/>
        <v>4002011 - Recepção Novos Estudantes-DCEA</v>
      </c>
    </row>
    <row r="770" spans="1:5" ht="15">
      <c r="A770" s="132" t="s">
        <v>1455</v>
      </c>
      <c r="B770" s="132" t="s">
        <v>1456</v>
      </c>
      <c r="E770" t="str">
        <f t="shared" si="11"/>
        <v>4002012 - Recepção Novos Estudantes-DF</v>
      </c>
    </row>
    <row r="771" spans="1:5" ht="15">
      <c r="A771" s="133" t="s">
        <v>1457</v>
      </c>
      <c r="B771" s="133" t="s">
        <v>1458</v>
      </c>
      <c r="E771" t="str">
        <f aca="true" t="shared" si="12" ref="E771:E834">CONCATENATE(A771," - ",B771)</f>
        <v>4002013 - Recepção Novos Estudantes-DEC</v>
      </c>
    </row>
    <row r="772" spans="1:5" ht="15">
      <c r="A772" s="132" t="s">
        <v>1459</v>
      </c>
      <c r="B772" s="132" t="s">
        <v>1460</v>
      </c>
      <c r="E772" t="str">
        <f t="shared" si="12"/>
        <v>4002014 - Recepção Novos Estudantes-DEE</v>
      </c>
    </row>
    <row r="773" spans="1:5" ht="15">
      <c r="A773" s="133" t="s">
        <v>1461</v>
      </c>
      <c r="B773" s="133" t="s">
        <v>1462</v>
      </c>
      <c r="E773" t="str">
        <f t="shared" si="12"/>
        <v>4002015 - Recepção Novos Estudantes-DCT</v>
      </c>
    </row>
    <row r="774" spans="1:5" ht="15">
      <c r="A774" s="132" t="s">
        <v>1463</v>
      </c>
      <c r="B774" s="132" t="s">
        <v>1464</v>
      </c>
      <c r="E774" t="str">
        <f t="shared" si="12"/>
        <v>4002016 - Recepção Novos Estudantes-DEMI</v>
      </c>
    </row>
    <row r="775" spans="1:5" ht="15">
      <c r="A775" s="133" t="s">
        <v>1465</v>
      </c>
      <c r="B775" s="133" t="s">
        <v>1466</v>
      </c>
      <c r="E775" t="str">
        <f t="shared" si="12"/>
        <v>4002017 - Recepção Novos Estudantes-DI</v>
      </c>
    </row>
    <row r="776" spans="1:5" ht="15">
      <c r="A776" s="132" t="s">
        <v>1467</v>
      </c>
      <c r="B776" s="132" t="s">
        <v>1468</v>
      </c>
      <c r="E776" t="str">
        <f t="shared" si="12"/>
        <v>4002018 - Recepção Novos Estudantes-DCM</v>
      </c>
    </row>
    <row r="777" spans="1:5" ht="15">
      <c r="A777" s="133" t="s">
        <v>1469</v>
      </c>
      <c r="B777" s="133" t="s">
        <v>1470</v>
      </c>
      <c r="E777" t="str">
        <f t="shared" si="12"/>
        <v>4002019 - Recepção Novos Estudantes-DM</v>
      </c>
    </row>
    <row r="778" spans="1:5" ht="15">
      <c r="A778" s="132" t="s">
        <v>1471</v>
      </c>
      <c r="B778" s="132" t="s">
        <v>1472</v>
      </c>
      <c r="E778" t="str">
        <f t="shared" si="12"/>
        <v>4002020 - NOVA FCT Editorial</v>
      </c>
    </row>
    <row r="779" spans="1:5" ht="15">
      <c r="A779" s="133" t="s">
        <v>1473</v>
      </c>
      <c r="B779" s="133" t="s">
        <v>1474</v>
      </c>
      <c r="E779" t="str">
        <f t="shared" si="12"/>
        <v>4002021 - CTCT</v>
      </c>
    </row>
    <row r="780" spans="1:5" ht="15">
      <c r="A780" s="132" t="s">
        <v>1475</v>
      </c>
      <c r="B780" s="132" t="s">
        <v>1476</v>
      </c>
      <c r="E780" t="str">
        <f t="shared" si="12"/>
        <v>4002022 - Proj. RawMaterials- Fee/Overheads</v>
      </c>
    </row>
    <row r="781" spans="1:5" ht="15">
      <c r="A781" s="133" t="s">
        <v>1477</v>
      </c>
      <c r="B781" s="133" t="s">
        <v>69</v>
      </c>
      <c r="E781" t="str">
        <f t="shared" si="12"/>
        <v>410101001 - Pessoal Docente do Quadro</v>
      </c>
    </row>
    <row r="782" spans="1:5" ht="15">
      <c r="A782" s="132" t="s">
        <v>1478</v>
      </c>
      <c r="B782" s="132" t="s">
        <v>71</v>
      </c>
      <c r="E782" t="str">
        <f t="shared" si="12"/>
        <v>410101002 - Pessoal Docente Além Quadro</v>
      </c>
    </row>
    <row r="783" spans="1:5" ht="15">
      <c r="A783" s="133" t="s">
        <v>1479</v>
      </c>
      <c r="B783" s="133" t="s">
        <v>73</v>
      </c>
      <c r="E783" t="str">
        <f t="shared" si="12"/>
        <v>410101003 - Pessoal Não Docente do Quadro</v>
      </c>
    </row>
    <row r="784" spans="1:5" ht="15">
      <c r="A784" s="132" t="s">
        <v>1480</v>
      </c>
      <c r="B784" s="132" t="s">
        <v>75</v>
      </c>
      <c r="E784" t="str">
        <f t="shared" si="12"/>
        <v>410101004 - Pessoal Não Docente Além Quadro</v>
      </c>
    </row>
    <row r="785" spans="1:5" ht="15">
      <c r="A785" s="133" t="s">
        <v>1481</v>
      </c>
      <c r="B785" s="133" t="s">
        <v>77</v>
      </c>
      <c r="E785" t="str">
        <f t="shared" si="12"/>
        <v>410101005 - Pessoal Não Docente Requisitado</v>
      </c>
    </row>
    <row r="786" spans="1:5" ht="15">
      <c r="A786" s="132" t="s">
        <v>1482</v>
      </c>
      <c r="B786" s="132" t="s">
        <v>79</v>
      </c>
      <c r="E786" t="str">
        <f t="shared" si="12"/>
        <v>410101006 - Bolseiros </v>
      </c>
    </row>
    <row r="787" spans="1:5" ht="15">
      <c r="A787" s="133" t="s">
        <v>1483</v>
      </c>
      <c r="B787" s="133" t="s">
        <v>80</v>
      </c>
      <c r="E787" t="str">
        <f t="shared" si="12"/>
        <v>410102 - Despesas de Funcionamento</v>
      </c>
    </row>
    <row r="788" spans="1:5" ht="15">
      <c r="A788" s="132" t="s">
        <v>1484</v>
      </c>
      <c r="B788" s="132" t="s">
        <v>69</v>
      </c>
      <c r="E788" t="str">
        <f t="shared" si="12"/>
        <v>420101001 - Pessoal Docente do Quadro</v>
      </c>
    </row>
    <row r="789" spans="1:5" ht="15">
      <c r="A789" s="133" t="s">
        <v>1485</v>
      </c>
      <c r="B789" s="133" t="s">
        <v>71</v>
      </c>
      <c r="E789" t="str">
        <f t="shared" si="12"/>
        <v>420101002 - Pessoal Docente Além Quadro</v>
      </c>
    </row>
    <row r="790" spans="1:5" ht="15">
      <c r="A790" s="132" t="s">
        <v>1486</v>
      </c>
      <c r="B790" s="132" t="s">
        <v>73</v>
      </c>
      <c r="E790" t="str">
        <f t="shared" si="12"/>
        <v>420101003 - Pessoal Não Docente do Quadro</v>
      </c>
    </row>
    <row r="791" spans="1:5" ht="15">
      <c r="A791" s="133" t="s">
        <v>1487</v>
      </c>
      <c r="B791" s="133" t="s">
        <v>75</v>
      </c>
      <c r="E791" t="str">
        <f t="shared" si="12"/>
        <v>420101004 - Pessoal Não Docente Além Quadro</v>
      </c>
    </row>
    <row r="792" spans="1:5" ht="15">
      <c r="A792" s="132" t="s">
        <v>1488</v>
      </c>
      <c r="B792" s="132" t="s">
        <v>77</v>
      </c>
      <c r="E792" t="str">
        <f t="shared" si="12"/>
        <v>420101005 - Pessoal Não Docente Requisitado</v>
      </c>
    </row>
    <row r="793" spans="1:5" ht="15">
      <c r="A793" s="133" t="s">
        <v>1489</v>
      </c>
      <c r="B793" s="133" t="s">
        <v>79</v>
      </c>
      <c r="E793" t="str">
        <f t="shared" si="12"/>
        <v>420101006 - Bolseiros </v>
      </c>
    </row>
    <row r="794" spans="1:5" ht="15">
      <c r="A794" s="132" t="s">
        <v>1490</v>
      </c>
      <c r="B794" s="132" t="s">
        <v>80</v>
      </c>
      <c r="E794" t="str">
        <f t="shared" si="12"/>
        <v>420102 - Despesas de Funcionamento</v>
      </c>
    </row>
    <row r="795" spans="1:5" ht="15">
      <c r="A795" s="133" t="s">
        <v>1491</v>
      </c>
      <c r="B795" s="133" t="s">
        <v>1492</v>
      </c>
      <c r="E795" t="str">
        <f t="shared" si="12"/>
        <v>4202001 - Projeto CTCT-Processo 159/ID/2014</v>
      </c>
    </row>
    <row r="796" spans="1:5" ht="15">
      <c r="A796" s="132" t="s">
        <v>1493</v>
      </c>
      <c r="B796" s="132" t="s">
        <v>69</v>
      </c>
      <c r="E796" t="str">
        <f t="shared" si="12"/>
        <v>490101001 - Pessoal Docente do Quadro</v>
      </c>
    </row>
    <row r="797" spans="1:5" ht="15">
      <c r="A797" s="133" t="s">
        <v>1494</v>
      </c>
      <c r="B797" s="133" t="s">
        <v>71</v>
      </c>
      <c r="E797" t="str">
        <f t="shared" si="12"/>
        <v>490101002 - Pessoal Docente Além Quadro</v>
      </c>
    </row>
    <row r="798" spans="1:5" ht="15">
      <c r="A798" s="132" t="s">
        <v>1495</v>
      </c>
      <c r="B798" s="132" t="s">
        <v>73</v>
      </c>
      <c r="E798" t="str">
        <f t="shared" si="12"/>
        <v>490101003 - Pessoal Não Docente do Quadro</v>
      </c>
    </row>
    <row r="799" spans="1:5" ht="15">
      <c r="A799" s="133" t="s">
        <v>1496</v>
      </c>
      <c r="B799" s="133" t="s">
        <v>75</v>
      </c>
      <c r="E799" t="str">
        <f t="shared" si="12"/>
        <v>490101004 - Pessoal Não Docente Além Quadro</v>
      </c>
    </row>
    <row r="800" spans="1:5" ht="15">
      <c r="A800" s="132" t="s">
        <v>1497</v>
      </c>
      <c r="B800" s="132" t="s">
        <v>77</v>
      </c>
      <c r="E800" t="str">
        <f t="shared" si="12"/>
        <v>490101005 - Pessoal Não Docente Requisitado</v>
      </c>
    </row>
    <row r="801" spans="1:5" ht="15">
      <c r="A801" s="133" t="s">
        <v>1498</v>
      </c>
      <c r="B801" s="133" t="s">
        <v>79</v>
      </c>
      <c r="E801" t="str">
        <f t="shared" si="12"/>
        <v>490101006 - Bolseiros </v>
      </c>
    </row>
    <row r="802" spans="1:5" ht="15">
      <c r="A802" s="132" t="s">
        <v>1499</v>
      </c>
      <c r="B802" s="132" t="s">
        <v>80</v>
      </c>
      <c r="E802" t="str">
        <f t="shared" si="12"/>
        <v>490102 - Despesas de Funcionamento</v>
      </c>
    </row>
    <row r="803" spans="1:5" ht="15">
      <c r="A803" s="133" t="s">
        <v>1500</v>
      </c>
      <c r="B803" s="133" t="s">
        <v>1501</v>
      </c>
      <c r="E803" t="str">
        <f t="shared" si="12"/>
        <v>4902001 - Formação AutoCAD Fundamental</v>
      </c>
    </row>
    <row r="804" spans="1:5" ht="15">
      <c r="A804" s="132" t="s">
        <v>1502</v>
      </c>
      <c r="B804" s="132" t="s">
        <v>69</v>
      </c>
      <c r="E804" t="str">
        <f t="shared" si="12"/>
        <v>500101001 - Pessoal Docente do Quadro</v>
      </c>
    </row>
    <row r="805" spans="1:5" ht="15">
      <c r="A805" s="133" t="s">
        <v>1503</v>
      </c>
      <c r="B805" s="133" t="s">
        <v>71</v>
      </c>
      <c r="E805" t="str">
        <f t="shared" si="12"/>
        <v>500101002 - Pessoal Docente Além Quadro</v>
      </c>
    </row>
    <row r="806" spans="1:5" ht="15">
      <c r="A806" s="132" t="s">
        <v>1504</v>
      </c>
      <c r="B806" s="132" t="s">
        <v>73</v>
      </c>
      <c r="E806" t="str">
        <f t="shared" si="12"/>
        <v>500101003 - Pessoal Não Docente do Quadro</v>
      </c>
    </row>
    <row r="807" spans="1:5" ht="15">
      <c r="A807" s="133" t="s">
        <v>1505</v>
      </c>
      <c r="B807" s="133" t="s">
        <v>75</v>
      </c>
      <c r="E807" t="str">
        <f t="shared" si="12"/>
        <v>500101004 - Pessoal Não Docente Além Quadro</v>
      </c>
    </row>
    <row r="808" spans="1:5" ht="15">
      <c r="A808" s="132" t="s">
        <v>1506</v>
      </c>
      <c r="B808" s="132" t="s">
        <v>77</v>
      </c>
      <c r="E808" t="str">
        <f t="shared" si="12"/>
        <v>500101005 - Pessoal Não Docente Requisitado</v>
      </c>
    </row>
    <row r="809" spans="1:5" ht="15">
      <c r="A809" s="133" t="s">
        <v>1507</v>
      </c>
      <c r="B809" s="133" t="s">
        <v>79</v>
      </c>
      <c r="E809" t="str">
        <f t="shared" si="12"/>
        <v>500101006 - Bolseiros </v>
      </c>
    </row>
    <row r="810" spans="1:5" ht="15">
      <c r="A810" s="132" t="s">
        <v>1508</v>
      </c>
      <c r="B810" s="132" t="s">
        <v>80</v>
      </c>
      <c r="E810" t="str">
        <f t="shared" si="12"/>
        <v>500102 - Despesas de Funcionamento</v>
      </c>
    </row>
    <row r="811" spans="1:5" ht="15">
      <c r="A811" s="133" t="s">
        <v>1509</v>
      </c>
      <c r="B811" s="133" t="s">
        <v>69</v>
      </c>
      <c r="E811" t="str">
        <f t="shared" si="12"/>
        <v>510101001 - Pessoal Docente do Quadro</v>
      </c>
    </row>
    <row r="812" spans="1:5" ht="15">
      <c r="A812" s="132" t="s">
        <v>1510</v>
      </c>
      <c r="B812" s="132" t="s">
        <v>71</v>
      </c>
      <c r="E812" t="str">
        <f t="shared" si="12"/>
        <v>510101002 - Pessoal Docente Além Quadro</v>
      </c>
    </row>
    <row r="813" spans="1:5" ht="15">
      <c r="A813" s="133" t="s">
        <v>1511</v>
      </c>
      <c r="B813" s="133" t="s">
        <v>73</v>
      </c>
      <c r="E813" t="str">
        <f t="shared" si="12"/>
        <v>510101003 - Pessoal Não Docente do Quadro</v>
      </c>
    </row>
    <row r="814" spans="1:5" ht="15">
      <c r="A814" s="132" t="s">
        <v>1512</v>
      </c>
      <c r="B814" s="132" t="s">
        <v>75</v>
      </c>
      <c r="E814" t="str">
        <f t="shared" si="12"/>
        <v>510101004 - Pessoal Não Docente Além Quadro</v>
      </c>
    </row>
    <row r="815" spans="1:5" ht="15">
      <c r="A815" s="133" t="s">
        <v>1513</v>
      </c>
      <c r="B815" s="133" t="s">
        <v>77</v>
      </c>
      <c r="E815" t="str">
        <f t="shared" si="12"/>
        <v>510101005 - Pessoal Não Docente Requisitado</v>
      </c>
    </row>
    <row r="816" spans="1:5" ht="15">
      <c r="A816" s="132" t="s">
        <v>1514</v>
      </c>
      <c r="B816" s="132" t="s">
        <v>79</v>
      </c>
      <c r="E816" t="str">
        <f t="shared" si="12"/>
        <v>510101006 - Bolseiros </v>
      </c>
    </row>
    <row r="817" spans="1:5" ht="15">
      <c r="A817" s="133" t="s">
        <v>1515</v>
      </c>
      <c r="B817" s="133" t="s">
        <v>80</v>
      </c>
      <c r="E817" t="str">
        <f t="shared" si="12"/>
        <v>510102 - Despesas de Funcionamento</v>
      </c>
    </row>
    <row r="818" spans="1:5" ht="15">
      <c r="A818" s="132" t="s">
        <v>1516</v>
      </c>
      <c r="B818" s="132" t="s">
        <v>69</v>
      </c>
      <c r="E818" t="str">
        <f t="shared" si="12"/>
        <v>520101001 - Pessoal Docente do Quadro</v>
      </c>
    </row>
    <row r="819" spans="1:5" ht="15">
      <c r="A819" s="133" t="s">
        <v>1517</v>
      </c>
      <c r="B819" s="133" t="s">
        <v>71</v>
      </c>
      <c r="E819" t="str">
        <f t="shared" si="12"/>
        <v>520101002 - Pessoal Docente Além Quadro</v>
      </c>
    </row>
    <row r="820" spans="1:5" ht="15">
      <c r="A820" s="132" t="s">
        <v>1518</v>
      </c>
      <c r="B820" s="132" t="s">
        <v>73</v>
      </c>
      <c r="E820" t="str">
        <f t="shared" si="12"/>
        <v>520101003 - Pessoal Não Docente do Quadro</v>
      </c>
    </row>
    <row r="821" spans="1:5" ht="15">
      <c r="A821" s="133" t="s">
        <v>1519</v>
      </c>
      <c r="B821" s="133" t="s">
        <v>75</v>
      </c>
      <c r="E821" t="str">
        <f t="shared" si="12"/>
        <v>520101004 - Pessoal Não Docente Além Quadro</v>
      </c>
    </row>
    <row r="822" spans="1:5" ht="15">
      <c r="A822" s="132" t="s">
        <v>1520</v>
      </c>
      <c r="B822" s="132" t="s">
        <v>77</v>
      </c>
      <c r="E822" t="str">
        <f t="shared" si="12"/>
        <v>520101005 - Pessoal Não Docente Requisitado</v>
      </c>
    </row>
    <row r="823" spans="1:5" ht="15">
      <c r="A823" s="133" t="s">
        <v>1521</v>
      </c>
      <c r="B823" s="133" t="s">
        <v>79</v>
      </c>
      <c r="E823" t="str">
        <f t="shared" si="12"/>
        <v>520101006 - Bolseiros </v>
      </c>
    </row>
    <row r="824" spans="1:5" ht="15">
      <c r="A824" s="132" t="s">
        <v>1522</v>
      </c>
      <c r="B824" s="132" t="s">
        <v>80</v>
      </c>
      <c r="E824" t="str">
        <f t="shared" si="12"/>
        <v>520102 - Despesas de Funcionamento</v>
      </c>
    </row>
    <row r="825" spans="1:5" ht="15">
      <c r="A825" s="133" t="s">
        <v>1523</v>
      </c>
      <c r="B825" s="133" t="s">
        <v>69</v>
      </c>
      <c r="E825" t="str">
        <f t="shared" si="12"/>
        <v>530101001 - Pessoal Docente do Quadro</v>
      </c>
    </row>
    <row r="826" spans="1:5" ht="15">
      <c r="A826" s="132" t="s">
        <v>1524</v>
      </c>
      <c r="B826" s="132" t="s">
        <v>71</v>
      </c>
      <c r="E826" t="str">
        <f t="shared" si="12"/>
        <v>530101002 - Pessoal Docente Além Quadro</v>
      </c>
    </row>
    <row r="827" spans="1:5" ht="15">
      <c r="A827" s="133" t="s">
        <v>1525</v>
      </c>
      <c r="B827" s="133" t="s">
        <v>73</v>
      </c>
      <c r="E827" t="str">
        <f t="shared" si="12"/>
        <v>530101003 - Pessoal Não Docente do Quadro</v>
      </c>
    </row>
    <row r="828" spans="1:5" ht="15">
      <c r="A828" s="132" t="s">
        <v>1526</v>
      </c>
      <c r="B828" s="132" t="s">
        <v>75</v>
      </c>
      <c r="E828" t="str">
        <f t="shared" si="12"/>
        <v>530101004 - Pessoal Não Docente Além Quadro</v>
      </c>
    </row>
    <row r="829" spans="1:5" ht="15">
      <c r="A829" s="133" t="s">
        <v>1527</v>
      </c>
      <c r="B829" s="133" t="s">
        <v>77</v>
      </c>
      <c r="E829" t="str">
        <f t="shared" si="12"/>
        <v>530101005 - Pessoal Não Docente Requisitado</v>
      </c>
    </row>
    <row r="830" spans="1:5" ht="15">
      <c r="A830" s="132" t="s">
        <v>1528</v>
      </c>
      <c r="B830" s="132" t="s">
        <v>79</v>
      </c>
      <c r="E830" t="str">
        <f t="shared" si="12"/>
        <v>530101006 - Bolseiros </v>
      </c>
    </row>
    <row r="831" spans="1:5" ht="15">
      <c r="A831" s="133" t="s">
        <v>1529</v>
      </c>
      <c r="B831" s="133" t="s">
        <v>80</v>
      </c>
      <c r="E831" t="str">
        <f t="shared" si="12"/>
        <v>530102 - Despesas de Funcionamento</v>
      </c>
    </row>
    <row r="832" spans="1:5" ht="15">
      <c r="A832" s="132" t="s">
        <v>1530</v>
      </c>
      <c r="B832" s="132" t="s">
        <v>69</v>
      </c>
      <c r="E832" t="str">
        <f t="shared" si="12"/>
        <v>540101001 - Pessoal Docente do Quadro</v>
      </c>
    </row>
    <row r="833" spans="1:5" ht="15">
      <c r="A833" s="133" t="s">
        <v>1531</v>
      </c>
      <c r="B833" s="133" t="s">
        <v>71</v>
      </c>
      <c r="E833" t="str">
        <f t="shared" si="12"/>
        <v>540101002 - Pessoal Docente Além Quadro</v>
      </c>
    </row>
    <row r="834" spans="1:5" ht="15">
      <c r="A834" s="132" t="s">
        <v>1532</v>
      </c>
      <c r="B834" s="132" t="s">
        <v>73</v>
      </c>
      <c r="E834" t="str">
        <f t="shared" si="12"/>
        <v>540101003 - Pessoal Não Docente do Quadro</v>
      </c>
    </row>
    <row r="835" spans="1:5" ht="15">
      <c r="A835" s="133" t="s">
        <v>1533</v>
      </c>
      <c r="B835" s="133" t="s">
        <v>75</v>
      </c>
      <c r="E835" t="str">
        <f aca="true" t="shared" si="13" ref="E835:E898">CONCATENATE(A835," - ",B835)</f>
        <v>540101004 - Pessoal Não Docente Além Quadro</v>
      </c>
    </row>
    <row r="836" spans="1:5" ht="15">
      <c r="A836" s="132" t="s">
        <v>1534</v>
      </c>
      <c r="B836" s="132" t="s">
        <v>77</v>
      </c>
      <c r="E836" t="str">
        <f t="shared" si="13"/>
        <v>540101005 - Pessoal Não Docente Requisitado</v>
      </c>
    </row>
    <row r="837" spans="1:5" ht="15">
      <c r="A837" s="133" t="s">
        <v>1535</v>
      </c>
      <c r="B837" s="133" t="s">
        <v>79</v>
      </c>
      <c r="E837" t="str">
        <f t="shared" si="13"/>
        <v>540101006 - Bolseiros </v>
      </c>
    </row>
    <row r="838" spans="1:5" ht="15">
      <c r="A838" s="132" t="s">
        <v>1536</v>
      </c>
      <c r="B838" s="132" t="s">
        <v>1537</v>
      </c>
      <c r="E838" t="str">
        <f t="shared" si="13"/>
        <v>540102 - Despesas de Funcionamento DA</v>
      </c>
    </row>
    <row r="839" spans="1:5" ht="15">
      <c r="A839" s="133" t="s">
        <v>1538</v>
      </c>
      <c r="B839" s="133" t="s">
        <v>69</v>
      </c>
      <c r="E839" t="str">
        <f t="shared" si="13"/>
        <v>560101001 - Pessoal Docente do Quadro</v>
      </c>
    </row>
    <row r="840" spans="1:5" ht="15">
      <c r="A840" s="132" t="s">
        <v>1539</v>
      </c>
      <c r="B840" s="132" t="s">
        <v>71</v>
      </c>
      <c r="E840" t="str">
        <f t="shared" si="13"/>
        <v>560101002 - Pessoal Docente Além Quadro</v>
      </c>
    </row>
    <row r="841" spans="1:5" ht="15">
      <c r="A841" s="133" t="s">
        <v>1540</v>
      </c>
      <c r="B841" s="133" t="s">
        <v>73</v>
      </c>
      <c r="E841" t="str">
        <f t="shared" si="13"/>
        <v>560101003 - Pessoal Não Docente do Quadro</v>
      </c>
    </row>
    <row r="842" spans="1:5" ht="15">
      <c r="A842" s="132" t="s">
        <v>1541</v>
      </c>
      <c r="B842" s="132" t="s">
        <v>75</v>
      </c>
      <c r="E842" t="str">
        <f t="shared" si="13"/>
        <v>560101004 - Pessoal Não Docente Além Quadro</v>
      </c>
    </row>
    <row r="843" spans="1:5" ht="15">
      <c r="A843" s="133" t="s">
        <v>1542</v>
      </c>
      <c r="B843" s="133" t="s">
        <v>77</v>
      </c>
      <c r="E843" t="str">
        <f t="shared" si="13"/>
        <v>560101005 - Pessoal Não Docente Requisitado</v>
      </c>
    </row>
    <row r="844" spans="1:5" ht="15">
      <c r="A844" s="132" t="s">
        <v>1543</v>
      </c>
      <c r="B844" s="132" t="s">
        <v>79</v>
      </c>
      <c r="E844" t="str">
        <f t="shared" si="13"/>
        <v>560101006 - Bolseiros </v>
      </c>
    </row>
    <row r="845" spans="1:5" ht="15">
      <c r="A845" s="133" t="s">
        <v>1544</v>
      </c>
      <c r="B845" s="133" t="s">
        <v>1664</v>
      </c>
      <c r="E845" t="str">
        <f t="shared" si="13"/>
        <v>560102 - Despesas de Funcionamento-DRH</v>
      </c>
    </row>
    <row r="846" spans="1:5" ht="15">
      <c r="A846" s="132" t="s">
        <v>1545</v>
      </c>
      <c r="B846" s="132" t="s">
        <v>69</v>
      </c>
      <c r="E846" t="str">
        <f t="shared" si="13"/>
        <v>580101001 - Pessoal Docente do Quadro</v>
      </c>
    </row>
    <row r="847" spans="1:5" ht="15">
      <c r="A847" s="133" t="s">
        <v>1546</v>
      </c>
      <c r="B847" s="133" t="s">
        <v>71</v>
      </c>
      <c r="E847" t="str">
        <f t="shared" si="13"/>
        <v>580101002 - Pessoal Docente Além Quadro</v>
      </c>
    </row>
    <row r="848" spans="1:5" ht="15">
      <c r="A848" s="132" t="s">
        <v>1547</v>
      </c>
      <c r="B848" s="132" t="s">
        <v>73</v>
      </c>
      <c r="E848" t="str">
        <f t="shared" si="13"/>
        <v>580101003 - Pessoal Não Docente do Quadro</v>
      </c>
    </row>
    <row r="849" spans="1:5" ht="15">
      <c r="A849" s="133" t="s">
        <v>1548</v>
      </c>
      <c r="B849" s="133" t="s">
        <v>75</v>
      </c>
      <c r="E849" t="str">
        <f t="shared" si="13"/>
        <v>580101004 - Pessoal Não Docente Além Quadro</v>
      </c>
    </row>
    <row r="850" spans="1:5" ht="15">
      <c r="A850" s="132" t="s">
        <v>1549</v>
      </c>
      <c r="B850" s="132" t="s">
        <v>77</v>
      </c>
      <c r="E850" t="str">
        <f t="shared" si="13"/>
        <v>580101005 - Pessoal Não Docente Requisitado</v>
      </c>
    </row>
    <row r="851" spans="1:5" ht="15">
      <c r="A851" s="133" t="s">
        <v>1550</v>
      </c>
      <c r="B851" s="133" t="s">
        <v>79</v>
      </c>
      <c r="E851" t="str">
        <f t="shared" si="13"/>
        <v>580101006 - Bolseiros </v>
      </c>
    </row>
    <row r="852" spans="1:5" ht="15">
      <c r="A852" s="132" t="s">
        <v>1551</v>
      </c>
      <c r="B852" s="132" t="s">
        <v>80</v>
      </c>
      <c r="E852" t="str">
        <f t="shared" si="13"/>
        <v>580102 - Despesas de Funcionamento</v>
      </c>
    </row>
    <row r="853" spans="1:5" ht="15">
      <c r="A853" s="133" t="s">
        <v>1552</v>
      </c>
      <c r="B853" s="133" t="s">
        <v>69</v>
      </c>
      <c r="E853" t="str">
        <f t="shared" si="13"/>
        <v>590101001 - Pessoal Docente do Quadro</v>
      </c>
    </row>
    <row r="854" spans="1:5" ht="15">
      <c r="A854" s="132" t="s">
        <v>1553</v>
      </c>
      <c r="B854" s="132" t="s">
        <v>71</v>
      </c>
      <c r="E854" t="str">
        <f t="shared" si="13"/>
        <v>590101002 - Pessoal Docente Além Quadro</v>
      </c>
    </row>
    <row r="855" spans="1:5" ht="15">
      <c r="A855" s="133" t="s">
        <v>1554</v>
      </c>
      <c r="B855" s="133" t="s">
        <v>73</v>
      </c>
      <c r="E855" t="str">
        <f t="shared" si="13"/>
        <v>590101003 - Pessoal Não Docente do Quadro</v>
      </c>
    </row>
    <row r="856" spans="1:5" ht="15">
      <c r="A856" s="132" t="s">
        <v>1555</v>
      </c>
      <c r="B856" s="132" t="s">
        <v>75</v>
      </c>
      <c r="E856" t="str">
        <f t="shared" si="13"/>
        <v>590101004 - Pessoal Não Docente Além Quadro</v>
      </c>
    </row>
    <row r="857" spans="1:5" ht="15">
      <c r="A857" s="133" t="s">
        <v>1556</v>
      </c>
      <c r="B857" s="133" t="s">
        <v>77</v>
      </c>
      <c r="E857" t="str">
        <f t="shared" si="13"/>
        <v>590101005 - Pessoal Não Docente Requisitado</v>
      </c>
    </row>
    <row r="858" spans="1:5" ht="15">
      <c r="A858" s="132" t="s">
        <v>1557</v>
      </c>
      <c r="B858" s="132" t="s">
        <v>79</v>
      </c>
      <c r="E858" t="str">
        <f t="shared" si="13"/>
        <v>590101006 - Bolseiros </v>
      </c>
    </row>
    <row r="859" spans="1:5" ht="15">
      <c r="A859" s="133" t="s">
        <v>1558</v>
      </c>
      <c r="B859" s="133" t="s">
        <v>80</v>
      </c>
      <c r="E859" t="str">
        <f t="shared" si="13"/>
        <v>590102 - Despesas de Funcionamento</v>
      </c>
    </row>
    <row r="860" spans="1:5" ht="15">
      <c r="A860" s="132" t="s">
        <v>1559</v>
      </c>
      <c r="B860" s="132" t="s">
        <v>69</v>
      </c>
      <c r="E860" t="str">
        <f t="shared" si="13"/>
        <v>600101001 - Pessoal Docente do Quadro</v>
      </c>
    </row>
    <row r="861" spans="1:5" ht="15">
      <c r="A861" s="133" t="s">
        <v>1560</v>
      </c>
      <c r="B861" s="133" t="s">
        <v>71</v>
      </c>
      <c r="E861" t="str">
        <f t="shared" si="13"/>
        <v>600101002 - Pessoal Docente Além Quadro</v>
      </c>
    </row>
    <row r="862" spans="1:5" ht="15">
      <c r="A862" s="132" t="s">
        <v>1561</v>
      </c>
      <c r="B862" s="132" t="s">
        <v>73</v>
      </c>
      <c r="E862" t="str">
        <f t="shared" si="13"/>
        <v>600101003 - Pessoal Não Docente do Quadro</v>
      </c>
    </row>
    <row r="863" spans="1:5" ht="15">
      <c r="A863" s="133" t="s">
        <v>1562</v>
      </c>
      <c r="B863" s="133" t="s">
        <v>75</v>
      </c>
      <c r="E863" t="str">
        <f t="shared" si="13"/>
        <v>600101004 - Pessoal Não Docente Além Quadro</v>
      </c>
    </row>
    <row r="864" spans="1:5" ht="15">
      <c r="A864" s="132" t="s">
        <v>1563</v>
      </c>
      <c r="B864" s="132" t="s">
        <v>77</v>
      </c>
      <c r="E864" t="str">
        <f t="shared" si="13"/>
        <v>600101005 - Pessoal Não Docente Requisitado</v>
      </c>
    </row>
    <row r="865" spans="1:5" ht="15">
      <c r="A865" s="133" t="s">
        <v>1564</v>
      </c>
      <c r="B865" s="133" t="s">
        <v>79</v>
      </c>
      <c r="E865" t="str">
        <f t="shared" si="13"/>
        <v>600101006 - Bolseiros </v>
      </c>
    </row>
    <row r="866" spans="1:5" ht="15">
      <c r="A866" s="132" t="s">
        <v>1565</v>
      </c>
      <c r="B866" s="132" t="s">
        <v>80</v>
      </c>
      <c r="E866" t="str">
        <f t="shared" si="13"/>
        <v>600102 - Despesas de Funcionamento</v>
      </c>
    </row>
    <row r="867" spans="1:5" ht="15">
      <c r="A867" s="133" t="s">
        <v>1566</v>
      </c>
      <c r="B867" s="133" t="s">
        <v>69</v>
      </c>
      <c r="E867" t="str">
        <f t="shared" si="13"/>
        <v>610101001 - Pessoal Docente do Quadro</v>
      </c>
    </row>
    <row r="868" spans="1:5" ht="15">
      <c r="A868" s="132" t="s">
        <v>1567</v>
      </c>
      <c r="B868" s="132" t="s">
        <v>71</v>
      </c>
      <c r="E868" t="str">
        <f t="shared" si="13"/>
        <v>610101002 - Pessoal Docente Além Quadro</v>
      </c>
    </row>
    <row r="869" spans="1:5" ht="15">
      <c r="A869" s="133" t="s">
        <v>1568</v>
      </c>
      <c r="B869" s="133" t="s">
        <v>73</v>
      </c>
      <c r="E869" t="str">
        <f t="shared" si="13"/>
        <v>610101003 - Pessoal Não Docente do Quadro</v>
      </c>
    </row>
    <row r="870" spans="1:5" ht="15">
      <c r="A870" s="132" t="s">
        <v>1569</v>
      </c>
      <c r="B870" s="132" t="s">
        <v>75</v>
      </c>
      <c r="E870" t="str">
        <f t="shared" si="13"/>
        <v>610101004 - Pessoal Não Docente Além Quadro</v>
      </c>
    </row>
    <row r="871" spans="1:5" ht="15">
      <c r="A871" s="133" t="s">
        <v>1570</v>
      </c>
      <c r="B871" s="133" t="s">
        <v>77</v>
      </c>
      <c r="E871" t="str">
        <f t="shared" si="13"/>
        <v>610101005 - Pessoal Não Docente Requisitado</v>
      </c>
    </row>
    <row r="872" spans="1:5" ht="15">
      <c r="A872" s="132" t="s">
        <v>1571</v>
      </c>
      <c r="B872" s="132" t="s">
        <v>79</v>
      </c>
      <c r="E872" t="str">
        <f t="shared" si="13"/>
        <v>610101006 - Bolseiros </v>
      </c>
    </row>
    <row r="873" spans="1:5" ht="15">
      <c r="A873" s="133" t="s">
        <v>1572</v>
      </c>
      <c r="B873" s="133" t="s">
        <v>80</v>
      </c>
      <c r="E873" t="str">
        <f t="shared" si="13"/>
        <v>610102 - Despesas de Funcionamento</v>
      </c>
    </row>
    <row r="874" spans="1:5" ht="15">
      <c r="A874" s="132" t="s">
        <v>1573</v>
      </c>
      <c r="B874" s="132" t="s">
        <v>69</v>
      </c>
      <c r="E874" t="str">
        <f t="shared" si="13"/>
        <v>620101001 - Pessoal Docente do Quadro</v>
      </c>
    </row>
    <row r="875" spans="1:5" ht="15">
      <c r="A875" s="133" t="s">
        <v>1574</v>
      </c>
      <c r="B875" s="133" t="s">
        <v>71</v>
      </c>
      <c r="E875" t="str">
        <f t="shared" si="13"/>
        <v>620101002 - Pessoal Docente Além Quadro</v>
      </c>
    </row>
    <row r="876" spans="1:5" ht="15">
      <c r="A876" s="132" t="s">
        <v>1575</v>
      </c>
      <c r="B876" s="132" t="s">
        <v>73</v>
      </c>
      <c r="E876" t="str">
        <f t="shared" si="13"/>
        <v>620101003 - Pessoal Não Docente do Quadro</v>
      </c>
    </row>
    <row r="877" spans="1:5" ht="15">
      <c r="A877" s="133" t="s">
        <v>1576</v>
      </c>
      <c r="B877" s="133" t="s">
        <v>75</v>
      </c>
      <c r="E877" t="str">
        <f t="shared" si="13"/>
        <v>620101004 - Pessoal Não Docente Além Quadro</v>
      </c>
    </row>
    <row r="878" spans="1:5" ht="15">
      <c r="A878" s="132" t="s">
        <v>1577</v>
      </c>
      <c r="B878" s="132" t="s">
        <v>77</v>
      </c>
      <c r="E878" t="str">
        <f t="shared" si="13"/>
        <v>620101005 - Pessoal Não Docente Requisitado</v>
      </c>
    </row>
    <row r="879" spans="1:5" ht="15">
      <c r="A879" s="133" t="s">
        <v>1578</v>
      </c>
      <c r="B879" s="133" t="s">
        <v>79</v>
      </c>
      <c r="E879" t="str">
        <f t="shared" si="13"/>
        <v>620101006 - Bolseiros </v>
      </c>
    </row>
    <row r="880" spans="1:5" ht="15">
      <c r="A880" s="132" t="s">
        <v>1579</v>
      </c>
      <c r="B880" s="132" t="s">
        <v>80</v>
      </c>
      <c r="E880" t="str">
        <f t="shared" si="13"/>
        <v>620102 - Despesas de Funcionamento</v>
      </c>
    </row>
    <row r="881" spans="1:5" ht="15">
      <c r="A881" s="133" t="s">
        <v>1580</v>
      </c>
      <c r="B881" s="133" t="s">
        <v>69</v>
      </c>
      <c r="E881" t="str">
        <f t="shared" si="13"/>
        <v>630101001 - Pessoal Docente do Quadro</v>
      </c>
    </row>
    <row r="882" spans="1:5" ht="15">
      <c r="A882" s="132" t="s">
        <v>1581</v>
      </c>
      <c r="B882" s="132" t="s">
        <v>71</v>
      </c>
      <c r="E882" t="str">
        <f t="shared" si="13"/>
        <v>630101002 - Pessoal Docente Além Quadro</v>
      </c>
    </row>
    <row r="883" spans="1:5" ht="15">
      <c r="A883" s="133" t="s">
        <v>1582</v>
      </c>
      <c r="B883" s="133" t="s">
        <v>73</v>
      </c>
      <c r="E883" t="str">
        <f t="shared" si="13"/>
        <v>630101003 - Pessoal Não Docente do Quadro</v>
      </c>
    </row>
    <row r="884" spans="1:5" ht="15">
      <c r="A884" s="132" t="s">
        <v>1583</v>
      </c>
      <c r="B884" s="132" t="s">
        <v>75</v>
      </c>
      <c r="E884" t="str">
        <f t="shared" si="13"/>
        <v>630101004 - Pessoal Não Docente Além Quadro</v>
      </c>
    </row>
    <row r="885" spans="1:5" ht="15">
      <c r="A885" s="133" t="s">
        <v>1584</v>
      </c>
      <c r="B885" s="133" t="s">
        <v>77</v>
      </c>
      <c r="E885" t="str">
        <f t="shared" si="13"/>
        <v>630101005 - Pessoal Não Docente Requisitado</v>
      </c>
    </row>
    <row r="886" spans="1:5" ht="15">
      <c r="A886" s="132" t="s">
        <v>1585</v>
      </c>
      <c r="B886" s="132" t="s">
        <v>79</v>
      </c>
      <c r="E886" t="str">
        <f t="shared" si="13"/>
        <v>630101006 - Bolseiros </v>
      </c>
    </row>
    <row r="887" spans="1:5" ht="15">
      <c r="A887" s="133" t="s">
        <v>1586</v>
      </c>
      <c r="B887" s="133" t="s">
        <v>80</v>
      </c>
      <c r="E887" t="str">
        <f t="shared" si="13"/>
        <v>630102 - Despesas de Funcionamento</v>
      </c>
    </row>
    <row r="888" spans="1:5" ht="15">
      <c r="A888" s="132" t="s">
        <v>1587</v>
      </c>
      <c r="B888" s="132" t="s">
        <v>69</v>
      </c>
      <c r="E888" t="str">
        <f t="shared" si="13"/>
        <v>640101001 - Pessoal Docente do Quadro</v>
      </c>
    </row>
    <row r="889" spans="1:5" ht="15">
      <c r="A889" s="133" t="s">
        <v>1588</v>
      </c>
      <c r="B889" s="133" t="s">
        <v>71</v>
      </c>
      <c r="E889" t="str">
        <f t="shared" si="13"/>
        <v>640101002 - Pessoal Docente Além Quadro</v>
      </c>
    </row>
    <row r="890" spans="1:5" ht="15">
      <c r="A890" s="132" t="s">
        <v>1589</v>
      </c>
      <c r="B890" s="132" t="s">
        <v>73</v>
      </c>
      <c r="E890" t="str">
        <f t="shared" si="13"/>
        <v>640101003 - Pessoal Não Docente do Quadro</v>
      </c>
    </row>
    <row r="891" spans="1:5" ht="15">
      <c r="A891" s="133" t="s">
        <v>1590</v>
      </c>
      <c r="B891" s="133" t="s">
        <v>75</v>
      </c>
      <c r="E891" t="str">
        <f t="shared" si="13"/>
        <v>640101004 - Pessoal Não Docente Além Quadro</v>
      </c>
    </row>
    <row r="892" spans="1:5" ht="15">
      <c r="A892" s="132" t="s">
        <v>1591</v>
      </c>
      <c r="B892" s="132" t="s">
        <v>77</v>
      </c>
      <c r="E892" t="str">
        <f t="shared" si="13"/>
        <v>640101005 - Pessoal Não Docente Requisitado</v>
      </c>
    </row>
    <row r="893" spans="1:5" ht="15">
      <c r="A893" s="133" t="s">
        <v>1592</v>
      </c>
      <c r="B893" s="133" t="s">
        <v>79</v>
      </c>
      <c r="E893" t="str">
        <f t="shared" si="13"/>
        <v>640101006 - Bolseiros </v>
      </c>
    </row>
    <row r="894" spans="1:5" ht="15">
      <c r="A894" s="132" t="s">
        <v>1593</v>
      </c>
      <c r="B894" s="132" t="s">
        <v>80</v>
      </c>
      <c r="E894" t="str">
        <f t="shared" si="13"/>
        <v>640102 - Despesas de Funcionamento</v>
      </c>
    </row>
    <row r="895" spans="1:5" ht="15">
      <c r="A895" s="133" t="s">
        <v>1594</v>
      </c>
      <c r="B895" s="133" t="s">
        <v>69</v>
      </c>
      <c r="E895" t="str">
        <f t="shared" si="13"/>
        <v>690101001 - Pessoal Docente do Quadro</v>
      </c>
    </row>
    <row r="896" spans="1:5" ht="15">
      <c r="A896" s="132" t="s">
        <v>1595</v>
      </c>
      <c r="B896" s="132" t="s">
        <v>71</v>
      </c>
      <c r="E896" t="str">
        <f t="shared" si="13"/>
        <v>690101002 - Pessoal Docente Além Quadro</v>
      </c>
    </row>
    <row r="897" spans="1:5" ht="15">
      <c r="A897" s="133" t="s">
        <v>1596</v>
      </c>
      <c r="B897" s="133" t="s">
        <v>73</v>
      </c>
      <c r="E897" t="str">
        <f t="shared" si="13"/>
        <v>690101003 - Pessoal Não Docente do Quadro</v>
      </c>
    </row>
    <row r="898" spans="1:5" ht="15">
      <c r="A898" s="132" t="s">
        <v>1597</v>
      </c>
      <c r="B898" s="132" t="s">
        <v>75</v>
      </c>
      <c r="E898" t="str">
        <f t="shared" si="13"/>
        <v>690101004 - Pessoal Não Docente Além Quadro</v>
      </c>
    </row>
    <row r="899" spans="1:5" ht="15">
      <c r="A899" s="133" t="s">
        <v>1598</v>
      </c>
      <c r="B899" s="133" t="s">
        <v>77</v>
      </c>
      <c r="E899" t="str">
        <f>CONCATENATE(A899," - ",B899)</f>
        <v>690101005 - Pessoal Não Docente Requisitado</v>
      </c>
    </row>
    <row r="900" spans="1:5" ht="15">
      <c r="A900" s="132" t="s">
        <v>1599</v>
      </c>
      <c r="B900" s="132" t="s">
        <v>79</v>
      </c>
      <c r="E900" t="str">
        <f>CONCATENATE(A900," - ",B900)</f>
        <v>690101006 - Bolseiros </v>
      </c>
    </row>
    <row r="901" spans="1:5" ht="15">
      <c r="A901" s="133" t="s">
        <v>1600</v>
      </c>
      <c r="B901" s="133" t="s">
        <v>1665</v>
      </c>
      <c r="E901" t="str">
        <f>CONCATENATE(A901," - ",B901)</f>
        <v>690102 - Despesas de Funcionamento-DRF</v>
      </c>
    </row>
    <row r="902" spans="1:2" ht="15">
      <c r="A902" s="134"/>
      <c r="B902" s="134"/>
    </row>
    <row r="903" spans="1:2" ht="15">
      <c r="A903" s="134"/>
      <c r="B903" s="134"/>
    </row>
    <row r="904" spans="1:2" ht="15">
      <c r="A904" s="134"/>
      <c r="B904" s="134"/>
    </row>
    <row r="905" spans="1:2" ht="15">
      <c r="A905" s="134"/>
      <c r="B905" s="134"/>
    </row>
    <row r="906" spans="1:2" ht="15">
      <c r="A906" s="134"/>
      <c r="B906" s="134"/>
    </row>
    <row r="907" spans="1:2" ht="15">
      <c r="A907" s="134"/>
      <c r="B907" s="134"/>
    </row>
    <row r="908" spans="1:2" ht="15">
      <c r="A908" s="134"/>
      <c r="B908" s="134"/>
    </row>
    <row r="909" spans="1:2" ht="15">
      <c r="A909" s="134"/>
      <c r="B909" s="134"/>
    </row>
    <row r="910" spans="1:2" ht="15">
      <c r="A910" s="134"/>
      <c r="B910" s="134"/>
    </row>
    <row r="911" spans="1:2" ht="15">
      <c r="A911" s="134"/>
      <c r="B911" s="134"/>
    </row>
    <row r="912" spans="1:2" ht="15">
      <c r="A912" s="134"/>
      <c r="B912" s="134"/>
    </row>
    <row r="913" spans="1:2" ht="15">
      <c r="A913" s="134"/>
      <c r="B913" s="134"/>
    </row>
    <row r="914" spans="1:2" ht="15">
      <c r="A914" s="134"/>
      <c r="B914" s="134"/>
    </row>
    <row r="915" spans="1:2" ht="15">
      <c r="A915" s="134"/>
      <c r="B915" s="134"/>
    </row>
    <row r="916" spans="1:2" ht="15">
      <c r="A916" s="134"/>
      <c r="B916" s="134"/>
    </row>
    <row r="917" spans="1:2" ht="15">
      <c r="A917" s="134"/>
      <c r="B917" s="134"/>
    </row>
    <row r="918" spans="1:2" ht="15">
      <c r="A918" s="134"/>
      <c r="B918" s="134"/>
    </row>
    <row r="919" spans="1:2" ht="15">
      <c r="A919" s="134"/>
      <c r="B919" s="134"/>
    </row>
    <row r="920" spans="1:2" ht="15">
      <c r="A920" s="134"/>
      <c r="B920" s="134"/>
    </row>
    <row r="921" spans="1:2" ht="15">
      <c r="A921" s="134"/>
      <c r="B921" s="134"/>
    </row>
    <row r="922" spans="1:2" ht="15">
      <c r="A922" s="134"/>
      <c r="B922" s="134"/>
    </row>
    <row r="923" spans="1:2" ht="15">
      <c r="A923" s="134"/>
      <c r="B923" s="134"/>
    </row>
    <row r="924" spans="1:2" ht="15">
      <c r="A924" s="134"/>
      <c r="B924" s="134"/>
    </row>
    <row r="925" spans="1:2" ht="15">
      <c r="A925" s="134"/>
      <c r="B925" s="134"/>
    </row>
    <row r="926" spans="1:2" ht="15">
      <c r="A926" s="134"/>
      <c r="B926" s="134"/>
    </row>
    <row r="927" spans="1:2" ht="15">
      <c r="A927" s="134"/>
      <c r="B927" s="134"/>
    </row>
    <row r="928" spans="1:2" ht="15">
      <c r="A928" s="134"/>
      <c r="B928" s="134"/>
    </row>
    <row r="929" spans="1:2" ht="15">
      <c r="A929" s="134"/>
      <c r="B929" s="134"/>
    </row>
    <row r="930" spans="1:2" ht="15">
      <c r="A930" s="134"/>
      <c r="B930" s="134"/>
    </row>
    <row r="931" spans="1:2" ht="15">
      <c r="A931" s="134"/>
      <c r="B931" s="134"/>
    </row>
    <row r="932" spans="1:2" ht="15">
      <c r="A932" s="134"/>
      <c r="B932" s="134"/>
    </row>
    <row r="933" spans="1:2" ht="15">
      <c r="A933" s="134"/>
      <c r="B933" s="134"/>
    </row>
    <row r="934" spans="1:2" ht="15">
      <c r="A934" s="134"/>
      <c r="B934" s="134"/>
    </row>
    <row r="935" spans="1:2" ht="15">
      <c r="A935" s="134"/>
      <c r="B935" s="134"/>
    </row>
    <row r="936" spans="1:2" ht="15">
      <c r="A936" s="134"/>
      <c r="B936" s="134"/>
    </row>
    <row r="937" spans="1:2" ht="15">
      <c r="A937" s="134"/>
      <c r="B937" s="134"/>
    </row>
    <row r="938" spans="1:2" ht="15">
      <c r="A938" s="134"/>
      <c r="B938" s="134"/>
    </row>
    <row r="939" spans="1:2" ht="15">
      <c r="A939" s="134"/>
      <c r="B939" s="134"/>
    </row>
    <row r="940" spans="1:2" ht="15">
      <c r="A940" s="134"/>
      <c r="B940" s="134"/>
    </row>
    <row r="941" spans="1:2" ht="15">
      <c r="A941" s="134"/>
      <c r="B941" s="134"/>
    </row>
    <row r="942" spans="1:2" ht="15">
      <c r="A942" s="134"/>
      <c r="B942" s="134"/>
    </row>
    <row r="943" spans="1:2" ht="15">
      <c r="A943" s="134"/>
      <c r="B943" s="134"/>
    </row>
    <row r="944" spans="1:2" ht="15">
      <c r="A944" s="134"/>
      <c r="B944" s="134"/>
    </row>
    <row r="945" spans="1:2" ht="15">
      <c r="A945" s="134"/>
      <c r="B945" s="134"/>
    </row>
    <row r="946" spans="1:2" ht="15">
      <c r="A946" s="134"/>
      <c r="B946" s="134"/>
    </row>
    <row r="947" spans="1:2" ht="15">
      <c r="A947" s="134"/>
      <c r="B947" s="134"/>
    </row>
    <row r="948" spans="1:2" ht="15">
      <c r="A948" s="134"/>
      <c r="B948" s="134"/>
    </row>
    <row r="949" spans="1:2" ht="15">
      <c r="A949" s="134"/>
      <c r="B949" s="134"/>
    </row>
    <row r="950" spans="1:2" ht="15">
      <c r="A950" s="134"/>
      <c r="B950" s="134"/>
    </row>
    <row r="951" spans="1:2" ht="15">
      <c r="A951" s="134"/>
      <c r="B951" s="134"/>
    </row>
    <row r="952" spans="1:2" ht="15">
      <c r="A952" s="134"/>
      <c r="B952" s="134"/>
    </row>
    <row r="953" spans="1:2" ht="15">
      <c r="A953" s="134"/>
      <c r="B953" s="134"/>
    </row>
    <row r="954" spans="1:2" ht="15">
      <c r="A954" s="134"/>
      <c r="B954" s="134"/>
    </row>
    <row r="955" spans="1:2" ht="15">
      <c r="A955" s="134"/>
      <c r="B955" s="134"/>
    </row>
    <row r="956" spans="1:2" ht="15">
      <c r="A956" s="134"/>
      <c r="B956" s="134"/>
    </row>
    <row r="957" spans="1:2" ht="15">
      <c r="A957" s="134"/>
      <c r="B957" s="134"/>
    </row>
    <row r="958" spans="1:2" ht="15">
      <c r="A958" s="134"/>
      <c r="B958" s="134"/>
    </row>
    <row r="959" spans="1:2" ht="15">
      <c r="A959" s="134"/>
      <c r="B959" s="134"/>
    </row>
    <row r="960" spans="1:2" ht="15">
      <c r="A960" s="134"/>
      <c r="B960" s="134"/>
    </row>
    <row r="961" spans="1:2" ht="15">
      <c r="A961" s="134"/>
      <c r="B961" s="134"/>
    </row>
    <row r="962" spans="1:2" ht="15">
      <c r="A962" s="134"/>
      <c r="B962" s="134"/>
    </row>
    <row r="963" spans="1:2" ht="15">
      <c r="A963" s="134"/>
      <c r="B963" s="134"/>
    </row>
    <row r="964" spans="1:2" ht="15">
      <c r="A964" s="134"/>
      <c r="B964" s="134"/>
    </row>
    <row r="965" spans="1:2" ht="15">
      <c r="A965" s="134"/>
      <c r="B965" s="134"/>
    </row>
    <row r="966" spans="1:2" ht="15">
      <c r="A966" s="134"/>
      <c r="B966" s="134"/>
    </row>
    <row r="967" spans="1:2" ht="15">
      <c r="A967" s="134"/>
      <c r="B967" s="134"/>
    </row>
    <row r="968" spans="1:2" ht="15">
      <c r="A968" s="134"/>
      <c r="B968" s="134"/>
    </row>
    <row r="969" spans="1:2" ht="15">
      <c r="A969" s="134"/>
      <c r="B969" s="134"/>
    </row>
    <row r="970" spans="1:2" ht="15">
      <c r="A970" s="134"/>
      <c r="B970" s="134"/>
    </row>
    <row r="971" spans="1:2" ht="15">
      <c r="A971" s="134"/>
      <c r="B971" s="134"/>
    </row>
    <row r="972" spans="1:2" ht="15">
      <c r="A972" s="134"/>
      <c r="B972" s="134"/>
    </row>
    <row r="973" spans="1:2" ht="15">
      <c r="A973" s="134"/>
      <c r="B973" s="134"/>
    </row>
    <row r="974" spans="1:2" ht="15">
      <c r="A974" s="134"/>
      <c r="B974" s="134"/>
    </row>
    <row r="975" spans="1:2" ht="15">
      <c r="A975" s="134"/>
      <c r="B975" s="134"/>
    </row>
    <row r="976" spans="1:2" ht="15">
      <c r="A976" s="134"/>
      <c r="B976" s="134"/>
    </row>
    <row r="977" spans="1:2" ht="15">
      <c r="A977" s="134"/>
      <c r="B977" s="134"/>
    </row>
    <row r="978" spans="1:2" ht="15">
      <c r="A978" s="134"/>
      <c r="B978" s="134"/>
    </row>
    <row r="979" spans="1:2" ht="15">
      <c r="A979" s="134"/>
      <c r="B979" s="134"/>
    </row>
    <row r="980" spans="1:2" ht="15">
      <c r="A980" s="134"/>
      <c r="B980" s="134"/>
    </row>
    <row r="981" spans="1:2" ht="15">
      <c r="A981" s="134"/>
      <c r="B981" s="134"/>
    </row>
    <row r="982" spans="1:2" ht="15">
      <c r="A982" s="134"/>
      <c r="B982" s="134"/>
    </row>
    <row r="983" spans="1:2" ht="15">
      <c r="A983" s="134"/>
      <c r="B983" s="134"/>
    </row>
    <row r="984" spans="1:2" ht="15">
      <c r="A984" s="134"/>
      <c r="B984" s="134"/>
    </row>
    <row r="985" spans="1:2" ht="15">
      <c r="A985" s="134"/>
      <c r="B985" s="134"/>
    </row>
    <row r="986" spans="1:2" ht="15">
      <c r="A986" s="134"/>
      <c r="B986" s="134"/>
    </row>
    <row r="987" spans="1:2" ht="15">
      <c r="A987" s="134"/>
      <c r="B987" s="134"/>
    </row>
    <row r="988" spans="1:2" ht="15">
      <c r="A988" s="134"/>
      <c r="B988" s="134"/>
    </row>
    <row r="989" spans="1:2" ht="15">
      <c r="A989" s="134"/>
      <c r="B989" s="134"/>
    </row>
    <row r="990" spans="1:2" ht="15">
      <c r="A990" s="134"/>
      <c r="B990" s="134"/>
    </row>
    <row r="991" spans="1:2" ht="15">
      <c r="A991" s="134"/>
      <c r="B991" s="134"/>
    </row>
    <row r="992" spans="1:2" ht="15">
      <c r="A992" s="134"/>
      <c r="B992" s="134"/>
    </row>
    <row r="993" spans="1:2" ht="15">
      <c r="A993" s="134"/>
      <c r="B993" s="134"/>
    </row>
    <row r="994" spans="1:2" ht="15">
      <c r="A994" s="134"/>
      <c r="B994" s="134"/>
    </row>
    <row r="995" spans="1:2" ht="15">
      <c r="A995" s="134"/>
      <c r="B995" s="134"/>
    </row>
    <row r="996" spans="1:2" ht="15">
      <c r="A996" s="134"/>
      <c r="B996" s="134"/>
    </row>
    <row r="997" spans="1:2" ht="15">
      <c r="A997" s="134"/>
      <c r="B997" s="134"/>
    </row>
    <row r="998" spans="1:2" ht="15">
      <c r="A998" s="134"/>
      <c r="B998" s="134"/>
    </row>
    <row r="999" spans="1:2" ht="15">
      <c r="A999" s="134"/>
      <c r="B999" s="134"/>
    </row>
    <row r="1000" spans="1:2" ht="15">
      <c r="A1000" s="134"/>
      <c r="B1000" s="134"/>
    </row>
    <row r="1001" spans="1:2" ht="15">
      <c r="A1001" s="134"/>
      <c r="B1001" s="134"/>
    </row>
    <row r="1002" spans="1:2" ht="15">
      <c r="A1002" s="134"/>
      <c r="B1002" s="134"/>
    </row>
    <row r="1003" spans="1:2" ht="15">
      <c r="A1003" s="134"/>
      <c r="B1003" s="134"/>
    </row>
    <row r="1004" spans="1:2" ht="15">
      <c r="A1004" s="134"/>
      <c r="B1004" s="134"/>
    </row>
    <row r="1005" spans="1:2" ht="15">
      <c r="A1005" s="134"/>
      <c r="B1005" s="134"/>
    </row>
    <row r="1006" spans="1:2" ht="15">
      <c r="A1006" s="134"/>
      <c r="B1006" s="134"/>
    </row>
    <row r="1007" spans="1:2" ht="15">
      <c r="A1007" s="134"/>
      <c r="B1007" s="134"/>
    </row>
    <row r="1008" spans="1:2" ht="15">
      <c r="A1008" s="134"/>
      <c r="B1008" s="134"/>
    </row>
    <row r="1009" spans="1:2" ht="15">
      <c r="A1009" s="134"/>
      <c r="B1009" s="134"/>
    </row>
    <row r="1010" spans="1:2" ht="15">
      <c r="A1010" s="134"/>
      <c r="B1010" s="134"/>
    </row>
    <row r="1011" spans="1:2" ht="15">
      <c r="A1011" s="134"/>
      <c r="B1011" s="134"/>
    </row>
    <row r="1012" spans="1:2" ht="15">
      <c r="A1012" s="134"/>
      <c r="B1012" s="134"/>
    </row>
    <row r="1013" spans="1:2" ht="15">
      <c r="A1013" s="134"/>
      <c r="B1013" s="134"/>
    </row>
    <row r="1014" spans="1:2" ht="15">
      <c r="A1014" s="134"/>
      <c r="B1014" s="134"/>
    </row>
    <row r="1015" spans="1:2" ht="15">
      <c r="A1015" s="134"/>
      <c r="B1015" s="134"/>
    </row>
    <row r="1016" spans="1:2" ht="15">
      <c r="A1016" s="134"/>
      <c r="B1016" s="134"/>
    </row>
    <row r="1017" spans="1:2" ht="15">
      <c r="A1017" s="134"/>
      <c r="B1017" s="134"/>
    </row>
    <row r="1018" spans="1:2" ht="15">
      <c r="A1018" s="134"/>
      <c r="B1018" s="134"/>
    </row>
    <row r="1019" spans="1:2" ht="15">
      <c r="A1019" s="134"/>
      <c r="B1019" s="134"/>
    </row>
    <row r="1020" spans="1:2" ht="15">
      <c r="A1020" s="134"/>
      <c r="B1020" s="134"/>
    </row>
    <row r="1021" spans="1:2" ht="15">
      <c r="A1021" s="134"/>
      <c r="B1021" s="134"/>
    </row>
    <row r="1022" spans="1:2" ht="15">
      <c r="A1022" s="134"/>
      <c r="B1022" s="134"/>
    </row>
    <row r="1023" spans="1:2" ht="15">
      <c r="A1023" s="134"/>
      <c r="B1023" s="134"/>
    </row>
    <row r="1024" spans="1:2" ht="15">
      <c r="A1024" s="134"/>
      <c r="B1024" s="134"/>
    </row>
    <row r="1025" spans="1:2" ht="15">
      <c r="A1025" s="134"/>
      <c r="B1025" s="134"/>
    </row>
    <row r="1026" spans="1:2" ht="15">
      <c r="A1026" s="134"/>
      <c r="B1026" s="134"/>
    </row>
    <row r="1027" spans="1:2" ht="15">
      <c r="A1027" s="134"/>
      <c r="B1027" s="134"/>
    </row>
    <row r="1028" spans="1:2" ht="15">
      <c r="A1028" s="134"/>
      <c r="B1028" s="134"/>
    </row>
    <row r="1029" spans="1:2" ht="15">
      <c r="A1029" s="134"/>
      <c r="B1029" s="134"/>
    </row>
    <row r="1030" spans="1:2" ht="15">
      <c r="A1030" s="134"/>
      <c r="B1030" s="134"/>
    </row>
    <row r="1031" spans="1:2" ht="15">
      <c r="A1031" s="134"/>
      <c r="B1031" s="134"/>
    </row>
    <row r="1032" spans="1:2" ht="15">
      <c r="A1032" s="134"/>
      <c r="B1032" s="134"/>
    </row>
    <row r="1033" spans="1:2" ht="15">
      <c r="A1033" s="134"/>
      <c r="B1033" s="134"/>
    </row>
    <row r="1034" spans="1:2" ht="15">
      <c r="A1034" s="134"/>
      <c r="B1034" s="134"/>
    </row>
    <row r="1035" spans="1:2" ht="15">
      <c r="A1035" s="134"/>
      <c r="B1035" s="134"/>
    </row>
    <row r="1036" spans="1:2" ht="15">
      <c r="A1036" s="134"/>
      <c r="B1036" s="134"/>
    </row>
    <row r="1037" spans="1:2" ht="15">
      <c r="A1037" s="134"/>
      <c r="B1037" s="134"/>
    </row>
    <row r="1038" spans="1:2" ht="15">
      <c r="A1038" s="134"/>
      <c r="B1038" s="134"/>
    </row>
    <row r="1039" spans="1:2" ht="15">
      <c r="A1039" s="134"/>
      <c r="B1039" s="134"/>
    </row>
    <row r="1040" spans="1:2" ht="15">
      <c r="A1040" s="134"/>
      <c r="B1040" s="134"/>
    </row>
    <row r="1041" spans="1:2" ht="15">
      <c r="A1041" s="134"/>
      <c r="B1041" s="134"/>
    </row>
    <row r="1042" spans="1:2" ht="15">
      <c r="A1042" s="134"/>
      <c r="B1042" s="134"/>
    </row>
    <row r="1043" spans="1:2" ht="15">
      <c r="A1043" s="134"/>
      <c r="B1043" s="134"/>
    </row>
    <row r="1044" spans="1:2" ht="15">
      <c r="A1044" s="134"/>
      <c r="B1044" s="134"/>
    </row>
    <row r="1045" spans="1:2" ht="15">
      <c r="A1045" s="134"/>
      <c r="B1045" s="134"/>
    </row>
    <row r="1046" spans="1:2" ht="15">
      <c r="A1046" s="134"/>
      <c r="B1046" s="134"/>
    </row>
    <row r="1047" spans="1:2" ht="15">
      <c r="A1047" s="134"/>
      <c r="B1047" s="134"/>
    </row>
    <row r="1048" spans="1:2" ht="15">
      <c r="A1048" s="134"/>
      <c r="B1048" s="134"/>
    </row>
    <row r="1049" spans="1:2" ht="15">
      <c r="A1049" s="134"/>
      <c r="B1049" s="134"/>
    </row>
    <row r="1050" spans="1:2" ht="15">
      <c r="A1050" s="134"/>
      <c r="B1050" s="134"/>
    </row>
    <row r="1051" spans="1:2" ht="15">
      <c r="A1051" s="134"/>
      <c r="B1051" s="134"/>
    </row>
    <row r="1052" spans="1:2" ht="15">
      <c r="A1052" s="134"/>
      <c r="B1052" s="134"/>
    </row>
    <row r="1053" spans="1:2" ht="15">
      <c r="A1053" s="134"/>
      <c r="B1053" s="134"/>
    </row>
    <row r="1054" spans="1:2" ht="15">
      <c r="A1054" s="134"/>
      <c r="B1054" s="134"/>
    </row>
    <row r="1055" spans="1:2" ht="15">
      <c r="A1055" s="134"/>
      <c r="B1055" s="134"/>
    </row>
    <row r="1056" spans="1:2" ht="15">
      <c r="A1056" s="134"/>
      <c r="B1056" s="134"/>
    </row>
    <row r="1057" spans="1:2" ht="15">
      <c r="A1057" s="134"/>
      <c r="B1057" s="134"/>
    </row>
    <row r="1058" spans="1:2" ht="15">
      <c r="A1058" s="134"/>
      <c r="B1058" s="134"/>
    </row>
    <row r="1059" spans="1:2" ht="15">
      <c r="A1059" s="134"/>
      <c r="B1059" s="134"/>
    </row>
    <row r="1060" spans="1:2" ht="15">
      <c r="A1060" s="134"/>
      <c r="B1060" s="134"/>
    </row>
    <row r="1061" spans="1:2" ht="15">
      <c r="A1061" s="134"/>
      <c r="B1061" s="134"/>
    </row>
    <row r="1062" spans="1:2" ht="15">
      <c r="A1062" s="134"/>
      <c r="B1062" s="134"/>
    </row>
    <row r="1063" spans="1:2" ht="15">
      <c r="A1063" s="134"/>
      <c r="B1063" s="134"/>
    </row>
    <row r="1064" spans="1:2" ht="15">
      <c r="A1064" s="134"/>
      <c r="B1064" s="134"/>
    </row>
    <row r="1065" spans="1:2" ht="15">
      <c r="A1065" s="134"/>
      <c r="B1065" s="134"/>
    </row>
    <row r="1066" spans="1:2" ht="15">
      <c r="A1066" s="134"/>
      <c r="B1066" s="134"/>
    </row>
    <row r="1067" spans="1:2" ht="15">
      <c r="A1067" s="134"/>
      <c r="B1067" s="134"/>
    </row>
    <row r="1068" spans="1:2" ht="15">
      <c r="A1068" s="134"/>
      <c r="B1068" s="134"/>
    </row>
    <row r="1069" spans="1:2" ht="15">
      <c r="A1069" s="134"/>
      <c r="B1069" s="134"/>
    </row>
    <row r="1070" spans="1:2" ht="15">
      <c r="A1070" s="134"/>
      <c r="B1070" s="134"/>
    </row>
    <row r="1071" spans="1:2" ht="15">
      <c r="A1071" s="134"/>
      <c r="B1071" s="134"/>
    </row>
    <row r="1072" spans="1:2" ht="15">
      <c r="A1072" s="134"/>
      <c r="B1072" s="134"/>
    </row>
    <row r="1073" spans="1:2" ht="15">
      <c r="A1073" s="134"/>
      <c r="B1073" s="134"/>
    </row>
    <row r="1074" spans="1:2" ht="15">
      <c r="A1074" s="134"/>
      <c r="B1074" s="134"/>
    </row>
    <row r="1075" spans="1:2" ht="15">
      <c r="A1075" s="134"/>
      <c r="B1075" s="134"/>
    </row>
    <row r="1076" spans="1:2" ht="15">
      <c r="A1076" s="134"/>
      <c r="B1076" s="134"/>
    </row>
    <row r="1077" spans="1:2" ht="15">
      <c r="A1077" s="134"/>
      <c r="B1077" s="134"/>
    </row>
    <row r="1078" spans="1:2" ht="15">
      <c r="A1078" s="134"/>
      <c r="B1078" s="134"/>
    </row>
    <row r="1079" spans="1:2" ht="15">
      <c r="A1079" s="134"/>
      <c r="B1079" s="134"/>
    </row>
    <row r="1080" spans="1:2" ht="15">
      <c r="A1080" s="134"/>
      <c r="B1080" s="134"/>
    </row>
    <row r="1081" spans="1:2" ht="15">
      <c r="A1081" s="134"/>
      <c r="B1081" s="134"/>
    </row>
    <row r="1082" spans="1:2" ht="15">
      <c r="A1082" s="134"/>
      <c r="B1082" s="134"/>
    </row>
    <row r="1083" spans="1:2" ht="15">
      <c r="A1083" s="134"/>
      <c r="B1083" s="134"/>
    </row>
    <row r="1084" spans="1:2" ht="15">
      <c r="A1084" s="134"/>
      <c r="B1084" s="134"/>
    </row>
    <row r="1085" spans="1:2" ht="15">
      <c r="A1085" s="134"/>
      <c r="B1085" s="134"/>
    </row>
    <row r="1086" spans="1:2" ht="15">
      <c r="A1086" s="134"/>
      <c r="B1086" s="134"/>
    </row>
    <row r="1087" spans="1:2" ht="15">
      <c r="A1087" s="134"/>
      <c r="B1087" s="134"/>
    </row>
    <row r="1088" spans="1:2" ht="15">
      <c r="A1088" s="134"/>
      <c r="B1088" s="134"/>
    </row>
    <row r="1089" spans="1:2" ht="15">
      <c r="A1089" s="134"/>
      <c r="B1089" s="134"/>
    </row>
    <row r="1090" spans="1:2" ht="15">
      <c r="A1090" s="134"/>
      <c r="B1090" s="134"/>
    </row>
    <row r="1091" spans="1:2" ht="15">
      <c r="A1091" s="134"/>
      <c r="B1091" s="134"/>
    </row>
    <row r="1092" spans="1:2" ht="15">
      <c r="A1092" s="134"/>
      <c r="B1092" s="134"/>
    </row>
    <row r="1093" spans="1:2" ht="15">
      <c r="A1093" s="134"/>
      <c r="B1093" s="134"/>
    </row>
    <row r="1094" spans="1:2" ht="15">
      <c r="A1094" s="134"/>
      <c r="B1094" s="134"/>
    </row>
    <row r="1095" spans="1:2" ht="15">
      <c r="A1095" s="134"/>
      <c r="B1095" s="134"/>
    </row>
    <row r="1096" spans="1:2" ht="15">
      <c r="A1096" s="134"/>
      <c r="B1096" s="134"/>
    </row>
    <row r="1097" spans="1:2" ht="15">
      <c r="A1097" s="134"/>
      <c r="B1097" s="134"/>
    </row>
    <row r="1098" spans="1:2" ht="15">
      <c r="A1098" s="134"/>
      <c r="B1098" s="134"/>
    </row>
    <row r="1099" spans="1:2" ht="15">
      <c r="A1099" s="134"/>
      <c r="B1099" s="134"/>
    </row>
    <row r="1100" spans="1:2" ht="15">
      <c r="A1100" s="134"/>
      <c r="B1100" s="134"/>
    </row>
    <row r="1101" spans="1:2" ht="15">
      <c r="A1101" s="134"/>
      <c r="B1101" s="134"/>
    </row>
    <row r="1102" spans="1:2" ht="15">
      <c r="A1102" s="134"/>
      <c r="B1102" s="134"/>
    </row>
    <row r="1103" spans="1:2" ht="15">
      <c r="A1103" s="134"/>
      <c r="B1103" s="134"/>
    </row>
    <row r="1104" spans="1:2" ht="15">
      <c r="A1104" s="134"/>
      <c r="B1104" s="134"/>
    </row>
    <row r="1105" spans="1:2" ht="15">
      <c r="A1105" s="134"/>
      <c r="B1105" s="134"/>
    </row>
    <row r="1106" spans="1:2" ht="15">
      <c r="A1106" s="134"/>
      <c r="B1106" s="134"/>
    </row>
    <row r="1107" spans="1:2" ht="15">
      <c r="A1107" s="134"/>
      <c r="B1107" s="134"/>
    </row>
    <row r="1108" spans="1:2" ht="15">
      <c r="A1108" s="134"/>
      <c r="B1108" s="134"/>
    </row>
    <row r="1109" spans="1:2" ht="15">
      <c r="A1109" s="134"/>
      <c r="B1109" s="134"/>
    </row>
    <row r="1110" spans="1:2" ht="15">
      <c r="A1110" s="10"/>
      <c r="B1110" s="10"/>
    </row>
    <row r="1111" spans="1:2" ht="15">
      <c r="A1111" s="10"/>
      <c r="B1111" s="10"/>
    </row>
    <row r="1112" spans="1:2" ht="15">
      <c r="A1112" s="10"/>
      <c r="B1112" s="10"/>
    </row>
    <row r="1113" spans="1:2" ht="15">
      <c r="A1113" s="10"/>
      <c r="B1113" s="10"/>
    </row>
    <row r="1114" spans="1:2" ht="15">
      <c r="A1114" s="10"/>
      <c r="B1114" s="10"/>
    </row>
    <row r="1115" spans="1:2" ht="15">
      <c r="A1115" s="10"/>
      <c r="B1115" s="10"/>
    </row>
    <row r="1116" spans="1:2" ht="15">
      <c r="A1116" s="10"/>
      <c r="B1116" s="10"/>
    </row>
    <row r="1117" spans="1:2" ht="15">
      <c r="A1117" s="10"/>
      <c r="B1117" s="10"/>
    </row>
    <row r="1118" spans="1:2" ht="15">
      <c r="A1118" s="10"/>
      <c r="B1118" s="10"/>
    </row>
    <row r="1119" spans="1:2" ht="15">
      <c r="A1119" s="10"/>
      <c r="B1119" s="10"/>
    </row>
    <row r="1120" spans="1:2" ht="15">
      <c r="A1120" s="10"/>
      <c r="B1120" s="10"/>
    </row>
    <row r="1121" spans="1:2" ht="15">
      <c r="A1121" s="10"/>
      <c r="B1121" s="10"/>
    </row>
    <row r="1122" spans="1:2" ht="15">
      <c r="A1122" s="10"/>
      <c r="B1122" s="10"/>
    </row>
    <row r="1123" spans="1:2" ht="15">
      <c r="A1123" s="10"/>
      <c r="B1123" s="10"/>
    </row>
    <row r="1124" spans="1:2" ht="15">
      <c r="A1124" s="10"/>
      <c r="B1124" s="10"/>
    </row>
    <row r="1125" spans="1:2" ht="15">
      <c r="A1125" s="10"/>
      <c r="B1125" s="10"/>
    </row>
    <row r="1126" spans="1:2" ht="15">
      <c r="A1126" s="10"/>
      <c r="B1126" s="10"/>
    </row>
    <row r="1127" spans="1:2" ht="15">
      <c r="A1127" s="10"/>
      <c r="B1127" s="10"/>
    </row>
    <row r="1128" spans="1:2" ht="15">
      <c r="A1128" s="10"/>
      <c r="B1128" s="10"/>
    </row>
    <row r="1129" spans="1:2" ht="15">
      <c r="A1129" s="10"/>
      <c r="B1129" s="10"/>
    </row>
    <row r="1130" spans="1:2" ht="15">
      <c r="A1130" s="10"/>
      <c r="B1130" s="10"/>
    </row>
    <row r="1131" spans="1:2" ht="15">
      <c r="A1131" s="10"/>
      <c r="B1131" s="10"/>
    </row>
    <row r="1132" spans="1:2" ht="15">
      <c r="A1132" s="10"/>
      <c r="B1132" s="10"/>
    </row>
    <row r="1133" spans="1:2" ht="15">
      <c r="A1133" s="10"/>
      <c r="B1133" s="10"/>
    </row>
    <row r="1134" spans="1:2" ht="15">
      <c r="A1134" s="10"/>
      <c r="B1134" s="10"/>
    </row>
    <row r="1135" spans="1:2" ht="15">
      <c r="A1135" s="10"/>
      <c r="B1135" s="10"/>
    </row>
    <row r="1136" spans="1:2" ht="15">
      <c r="A1136" s="10"/>
      <c r="B1136" s="10"/>
    </row>
    <row r="1137" spans="1:2" ht="15">
      <c r="A1137" s="10"/>
      <c r="B1137" s="10"/>
    </row>
    <row r="1138" spans="1:2" ht="15">
      <c r="A1138" s="10"/>
      <c r="B1138" s="10"/>
    </row>
    <row r="1139" spans="1:2" ht="15">
      <c r="A1139" s="10"/>
      <c r="B1139" s="10"/>
    </row>
    <row r="1140" spans="1:2" ht="15">
      <c r="A1140" s="10"/>
      <c r="B1140" s="10"/>
    </row>
    <row r="1141" spans="1:2" ht="15">
      <c r="A1141" s="10"/>
      <c r="B1141" s="10"/>
    </row>
    <row r="1142" spans="1:2" ht="15">
      <c r="A1142" s="10"/>
      <c r="B1142" s="10"/>
    </row>
    <row r="1143" spans="1:2" ht="15">
      <c r="A1143" s="10"/>
      <c r="B1143" s="10"/>
    </row>
    <row r="1144" spans="1:2" ht="15">
      <c r="A1144" s="10"/>
      <c r="B1144" s="10"/>
    </row>
    <row r="1145" spans="1:2" ht="15">
      <c r="A1145" s="10"/>
      <c r="B1145" s="10"/>
    </row>
    <row r="1146" spans="1:2" ht="15">
      <c r="A1146" s="10"/>
      <c r="B1146" s="10"/>
    </row>
    <row r="1147" spans="1:2" ht="15">
      <c r="A1147" s="10"/>
      <c r="B1147" s="10"/>
    </row>
    <row r="1148" spans="1:2" ht="15">
      <c r="A1148" s="10"/>
      <c r="B1148" s="10"/>
    </row>
    <row r="1149" spans="1:2" ht="15">
      <c r="A1149" s="10"/>
      <c r="B1149" s="10"/>
    </row>
    <row r="1150" spans="1:2" ht="15">
      <c r="A1150" s="10"/>
      <c r="B1150" s="10"/>
    </row>
    <row r="1151" spans="1:2" ht="15">
      <c r="A1151" s="10"/>
      <c r="B1151" s="10"/>
    </row>
    <row r="1152" spans="1:2" ht="15">
      <c r="A1152" s="10"/>
      <c r="B1152" s="10"/>
    </row>
    <row r="1153" spans="1:2" ht="15">
      <c r="A1153" s="10"/>
      <c r="B1153" s="10"/>
    </row>
    <row r="1154" spans="1:2" ht="15">
      <c r="A1154" s="10"/>
      <c r="B1154" s="10"/>
    </row>
    <row r="1155" spans="1:2" ht="15">
      <c r="A1155" s="10"/>
      <c r="B1155" s="10"/>
    </row>
    <row r="1156" spans="1:2" ht="15">
      <c r="A1156" s="10"/>
      <c r="B1156" s="10"/>
    </row>
    <row r="1157" spans="1:2" ht="15">
      <c r="A1157" s="10"/>
      <c r="B1157" s="10"/>
    </row>
    <row r="1158" spans="1:2" ht="15">
      <c r="A1158" s="10"/>
      <c r="B1158" s="10"/>
    </row>
    <row r="1159" spans="1:2" ht="15">
      <c r="A1159" s="10"/>
      <c r="B1159" s="10"/>
    </row>
    <row r="1160" spans="1:2" ht="15">
      <c r="A1160" s="10"/>
      <c r="B1160" s="10"/>
    </row>
    <row r="1161" spans="1:2" ht="15">
      <c r="A1161" s="10"/>
      <c r="B1161" s="10"/>
    </row>
    <row r="1162" spans="1:2" ht="15">
      <c r="A1162" s="10"/>
      <c r="B1162" s="10"/>
    </row>
    <row r="1163" spans="1:2" ht="15">
      <c r="A1163" s="10"/>
      <c r="B1163" s="10"/>
    </row>
    <row r="1164" spans="1:2" ht="15">
      <c r="A1164" s="10"/>
      <c r="B1164" s="10"/>
    </row>
    <row r="1165" spans="1:2" ht="15">
      <c r="A1165" s="10"/>
      <c r="B1165" s="10"/>
    </row>
    <row r="1166" spans="1:2" ht="15">
      <c r="A1166" s="10"/>
      <c r="B1166" s="10"/>
    </row>
    <row r="1167" spans="1:2" ht="15">
      <c r="A1167" s="10"/>
      <c r="B1167" s="10"/>
    </row>
    <row r="1168" spans="1:2" ht="15">
      <c r="A1168" s="10"/>
      <c r="B1168" s="10"/>
    </row>
    <row r="1169" spans="1:2" ht="15">
      <c r="A1169" s="10"/>
      <c r="B1169" s="10"/>
    </row>
    <row r="1170" spans="1:2" ht="15">
      <c r="A1170" s="10"/>
      <c r="B1170" s="10"/>
    </row>
    <row r="1171" spans="1:2" ht="15">
      <c r="A1171" s="10"/>
      <c r="B1171" s="10"/>
    </row>
    <row r="1172" spans="1:2" ht="15">
      <c r="A1172" s="10"/>
      <c r="B1172" s="10"/>
    </row>
    <row r="1173" spans="1:2" ht="15">
      <c r="A1173" s="10"/>
      <c r="B1173" s="10"/>
    </row>
    <row r="1174" spans="1:2" ht="15">
      <c r="A1174" s="10"/>
      <c r="B1174" s="10"/>
    </row>
    <row r="1175" spans="1:2" ht="15">
      <c r="A1175" s="10"/>
      <c r="B1175" s="10"/>
    </row>
    <row r="1176" spans="1:2" ht="15">
      <c r="A1176" s="10"/>
      <c r="B1176" s="10"/>
    </row>
    <row r="1177" spans="1:2" ht="15">
      <c r="A1177" s="10"/>
      <c r="B1177" s="10"/>
    </row>
    <row r="1178" spans="1:2" ht="15">
      <c r="A1178" s="10"/>
      <c r="B1178" s="10"/>
    </row>
    <row r="1179" spans="1:2" ht="15">
      <c r="A1179" s="10"/>
      <c r="B1179" s="10"/>
    </row>
    <row r="1180" spans="1:2" ht="15">
      <c r="A1180" s="10"/>
      <c r="B1180" s="10"/>
    </row>
    <row r="1181" spans="1:2" ht="15">
      <c r="A1181" s="10"/>
      <c r="B1181" s="10"/>
    </row>
    <row r="1182" spans="1:2" ht="15">
      <c r="A1182" s="10"/>
      <c r="B1182" s="10"/>
    </row>
    <row r="1183" spans="1:2" ht="15">
      <c r="A1183" s="10"/>
      <c r="B1183" s="10"/>
    </row>
    <row r="1184" spans="1:2" ht="15">
      <c r="A1184" s="10"/>
      <c r="B1184" s="10"/>
    </row>
    <row r="1185" spans="1:2" ht="15">
      <c r="A1185" s="10"/>
      <c r="B1185" s="10"/>
    </row>
    <row r="1186" spans="1:2" ht="15">
      <c r="A1186" s="10"/>
      <c r="B1186" s="10"/>
    </row>
    <row r="1187" spans="1:2" ht="15">
      <c r="A1187" s="10"/>
      <c r="B1187" s="10"/>
    </row>
    <row r="1188" spans="1:2" ht="15">
      <c r="A1188" s="10"/>
      <c r="B1188" s="10"/>
    </row>
    <row r="1189" spans="1:2" ht="15">
      <c r="A1189" s="10"/>
      <c r="B1189" s="10"/>
    </row>
    <row r="1190" spans="1:2" ht="15">
      <c r="A1190" s="10"/>
      <c r="B1190" s="10"/>
    </row>
    <row r="1191" spans="1:2" ht="15">
      <c r="A1191" s="10"/>
      <c r="B1191" s="10"/>
    </row>
    <row r="1192" spans="1:2" ht="15">
      <c r="A1192" s="10"/>
      <c r="B1192" s="10"/>
    </row>
    <row r="1193" spans="1:2" ht="15">
      <c r="A1193" s="10"/>
      <c r="B1193" s="10"/>
    </row>
    <row r="1194" spans="1:2" ht="15">
      <c r="A1194" s="10"/>
      <c r="B1194" s="10"/>
    </row>
    <row r="1195" spans="1:2" ht="15">
      <c r="A1195" s="10"/>
      <c r="B1195" s="10"/>
    </row>
    <row r="1196" spans="1:2" ht="15">
      <c r="A1196" s="10"/>
      <c r="B1196" s="10"/>
    </row>
    <row r="1197" spans="1:2" ht="15">
      <c r="A1197" s="10"/>
      <c r="B1197" s="10"/>
    </row>
    <row r="1198" spans="1:2" ht="15">
      <c r="A1198" s="10"/>
      <c r="B1198" s="10"/>
    </row>
    <row r="1199" spans="1:2" ht="15">
      <c r="A1199" s="10"/>
      <c r="B1199" s="10"/>
    </row>
    <row r="1200" spans="1:2" ht="15">
      <c r="A1200" s="10"/>
      <c r="B1200" s="10"/>
    </row>
    <row r="1201" spans="1:2" ht="15">
      <c r="A1201" s="10"/>
      <c r="B1201" s="10"/>
    </row>
    <row r="1202" spans="1:2" ht="15">
      <c r="A1202" s="10"/>
      <c r="B1202" s="10"/>
    </row>
    <row r="1203" spans="1:2" ht="15">
      <c r="A1203" s="10"/>
      <c r="B1203" s="10"/>
    </row>
    <row r="1204" spans="1:2" ht="15">
      <c r="A1204" s="10"/>
      <c r="B1204" s="10"/>
    </row>
    <row r="1205" spans="1:2" ht="15">
      <c r="A1205" s="10"/>
      <c r="B1205" s="10"/>
    </row>
    <row r="1206" spans="1:2" ht="15">
      <c r="A1206" s="10"/>
      <c r="B1206" s="10"/>
    </row>
    <row r="1207" spans="1:2" ht="15">
      <c r="A1207" s="10"/>
      <c r="B1207" s="10"/>
    </row>
    <row r="1208" spans="1:2" ht="15">
      <c r="A1208" s="10"/>
      <c r="B1208" s="10"/>
    </row>
    <row r="1209" spans="1:2" ht="15">
      <c r="A1209" s="10"/>
      <c r="B1209" s="10"/>
    </row>
    <row r="1210" spans="1:2" ht="15">
      <c r="A1210" s="10"/>
      <c r="B1210" s="10"/>
    </row>
    <row r="1211" spans="1:2" ht="15">
      <c r="A1211" s="10"/>
      <c r="B1211" s="10"/>
    </row>
    <row r="1212" spans="1:2" ht="15">
      <c r="A1212" s="10"/>
      <c r="B1212" s="10"/>
    </row>
    <row r="1213" spans="1:2" ht="15">
      <c r="A1213" s="10"/>
      <c r="B1213" s="10"/>
    </row>
    <row r="1214" spans="1:2" ht="15">
      <c r="A1214" s="10"/>
      <c r="B1214" s="10"/>
    </row>
    <row r="1215" spans="1:2" ht="15">
      <c r="A1215" s="10"/>
      <c r="B1215" s="10"/>
    </row>
    <row r="1216" spans="1:2" ht="15">
      <c r="A1216" s="10"/>
      <c r="B1216" s="10"/>
    </row>
    <row r="1217" spans="1:2" ht="15">
      <c r="A1217" s="10"/>
      <c r="B1217" s="10"/>
    </row>
    <row r="1218" spans="1:2" ht="15">
      <c r="A1218" s="10"/>
      <c r="B1218" s="10"/>
    </row>
    <row r="1219" spans="1:2" ht="15">
      <c r="A1219" s="10"/>
      <c r="B1219" s="10"/>
    </row>
    <row r="1220" spans="1:2" ht="15">
      <c r="A1220" s="10"/>
      <c r="B1220" s="10"/>
    </row>
    <row r="1221" spans="1:2" ht="15">
      <c r="A1221" s="10"/>
      <c r="B1221" s="10"/>
    </row>
    <row r="1222" spans="1:2" ht="15">
      <c r="A1222" s="10"/>
      <c r="B1222" s="10"/>
    </row>
    <row r="1223" spans="1:2" ht="15">
      <c r="A1223" s="10"/>
      <c r="B1223" s="10"/>
    </row>
    <row r="1224" spans="1:2" ht="15">
      <c r="A1224" s="10"/>
      <c r="B1224" s="10"/>
    </row>
    <row r="1225" spans="1:2" ht="15">
      <c r="A1225" s="10"/>
      <c r="B1225" s="10"/>
    </row>
    <row r="1226" spans="1:2" ht="15">
      <c r="A1226" s="10"/>
      <c r="B1226" s="10"/>
    </row>
    <row r="1227" spans="1:2" ht="15">
      <c r="A1227" s="10"/>
      <c r="B1227" s="10"/>
    </row>
    <row r="1228" spans="1:2" ht="15">
      <c r="A1228" s="10"/>
      <c r="B1228" s="10"/>
    </row>
    <row r="1229" spans="1:2" ht="15">
      <c r="A1229" s="10"/>
      <c r="B1229" s="10"/>
    </row>
    <row r="1230" spans="1:2" ht="15">
      <c r="A1230" s="10"/>
      <c r="B1230" s="10"/>
    </row>
    <row r="1231" spans="1:2" ht="15">
      <c r="A1231" s="10"/>
      <c r="B1231" s="10"/>
    </row>
    <row r="1232" spans="1:2" ht="15">
      <c r="A1232" s="10"/>
      <c r="B1232" s="10"/>
    </row>
    <row r="1233" spans="1:2" ht="15">
      <c r="A1233" s="10"/>
      <c r="B1233" s="10"/>
    </row>
    <row r="1234" spans="1:2" ht="15">
      <c r="A1234" s="10"/>
      <c r="B1234" s="10"/>
    </row>
    <row r="1235" spans="1:2" ht="15">
      <c r="A1235" s="10"/>
      <c r="B1235" s="10"/>
    </row>
    <row r="1236" spans="1:2" ht="15">
      <c r="A1236" s="10"/>
      <c r="B1236" s="10"/>
    </row>
    <row r="1237" spans="1:2" ht="15">
      <c r="A1237" s="10"/>
      <c r="B1237" s="10"/>
    </row>
    <row r="1238" spans="1:2" ht="15">
      <c r="A1238" s="10"/>
      <c r="B1238" s="10"/>
    </row>
    <row r="1239" spans="1:2" ht="15">
      <c r="A1239" s="10"/>
      <c r="B1239" s="10"/>
    </row>
    <row r="1240" spans="1:2" ht="15">
      <c r="A1240" s="10"/>
      <c r="B1240" s="10"/>
    </row>
    <row r="1241" spans="1:2" ht="15">
      <c r="A1241" s="10"/>
      <c r="B1241" s="10"/>
    </row>
    <row r="1242" spans="1:2" ht="15">
      <c r="A1242" s="10"/>
      <c r="B1242" s="10"/>
    </row>
    <row r="1243" spans="1:2" ht="15">
      <c r="A1243" s="10"/>
      <c r="B1243" s="10"/>
    </row>
    <row r="1244" spans="1:2" ht="15">
      <c r="A1244" s="10"/>
      <c r="B1244" s="10"/>
    </row>
    <row r="1245" spans="1:2" ht="15">
      <c r="A1245" s="10"/>
      <c r="B1245" s="10"/>
    </row>
    <row r="1246" spans="1:2" ht="15">
      <c r="A1246" s="10"/>
      <c r="B1246" s="10"/>
    </row>
    <row r="1247" spans="1:2" ht="15">
      <c r="A1247" s="10"/>
      <c r="B1247" s="10"/>
    </row>
    <row r="1248" spans="1:2" ht="15">
      <c r="A1248" s="10"/>
      <c r="B1248" s="10"/>
    </row>
    <row r="1249" spans="1:2" ht="15">
      <c r="A1249" s="10"/>
      <c r="B1249" s="10"/>
    </row>
    <row r="1250" spans="1:2" ht="15">
      <c r="A1250" s="10"/>
      <c r="B1250" s="10"/>
    </row>
    <row r="1251" spans="1:2" ht="15">
      <c r="A1251" s="10"/>
      <c r="B1251" s="10"/>
    </row>
    <row r="1252" spans="1:2" ht="15">
      <c r="A1252" s="10"/>
      <c r="B1252" s="10"/>
    </row>
    <row r="1253" spans="1:2" ht="15">
      <c r="A1253" s="10"/>
      <c r="B1253" s="10"/>
    </row>
    <row r="1254" spans="1:2" ht="15">
      <c r="A1254" s="10"/>
      <c r="B1254" s="10"/>
    </row>
    <row r="1255" spans="1:2" ht="15">
      <c r="A1255" s="10"/>
      <c r="B1255" s="10"/>
    </row>
    <row r="1256" spans="1:2" ht="15">
      <c r="A1256" s="10"/>
      <c r="B1256" s="10"/>
    </row>
    <row r="1257" spans="1:2" ht="15">
      <c r="A1257" s="10"/>
      <c r="B1257" s="10"/>
    </row>
    <row r="1258" spans="1:2" ht="15">
      <c r="A1258" s="10"/>
      <c r="B1258" s="10"/>
    </row>
    <row r="1259" spans="1:2" ht="15">
      <c r="A1259" s="10"/>
      <c r="B1259" s="10"/>
    </row>
    <row r="1260" spans="1:2" ht="15">
      <c r="A1260" s="10"/>
      <c r="B1260" s="10"/>
    </row>
    <row r="1261" spans="1:2" ht="15">
      <c r="A1261" s="10"/>
      <c r="B1261" s="10"/>
    </row>
    <row r="1262" spans="1:2" ht="15">
      <c r="A1262" s="10"/>
      <c r="B1262" s="10"/>
    </row>
    <row r="1263" spans="1:2" ht="15">
      <c r="A1263" s="10"/>
      <c r="B1263" s="10"/>
    </row>
    <row r="1264" spans="1:2" ht="15">
      <c r="A1264" s="10"/>
      <c r="B1264" s="10"/>
    </row>
    <row r="1265" spans="1:2" ht="15">
      <c r="A1265" s="10"/>
      <c r="B1265" s="10"/>
    </row>
    <row r="1266" spans="1:2" ht="15">
      <c r="A1266" s="10"/>
      <c r="B1266" s="10"/>
    </row>
    <row r="1267" spans="1:2" ht="15">
      <c r="A1267" s="10"/>
      <c r="B1267" s="10"/>
    </row>
    <row r="1268" spans="1:2" ht="15">
      <c r="A1268" s="10"/>
      <c r="B1268" s="10"/>
    </row>
    <row r="1269" spans="1:2" ht="15">
      <c r="A1269" s="10"/>
      <c r="B1269" s="10"/>
    </row>
    <row r="1270" spans="1:2" ht="15">
      <c r="A1270" s="10"/>
      <c r="B1270" s="10"/>
    </row>
    <row r="1271" spans="1:2" ht="15">
      <c r="A1271" s="10"/>
      <c r="B1271" s="10"/>
    </row>
    <row r="1272" spans="1:2" ht="15">
      <c r="A1272" s="10"/>
      <c r="B1272" s="10"/>
    </row>
    <row r="1273" spans="1:2" ht="15">
      <c r="A1273" s="10"/>
      <c r="B1273" s="10"/>
    </row>
    <row r="1274" spans="1:2" ht="15">
      <c r="A1274" s="10"/>
      <c r="B1274" s="10"/>
    </row>
    <row r="1275" spans="1:2" ht="15">
      <c r="A1275" s="10"/>
      <c r="B1275" s="10"/>
    </row>
    <row r="1276" spans="1:2" ht="15">
      <c r="A1276" s="10"/>
      <c r="B1276" s="10"/>
    </row>
    <row r="1277" spans="1:2" ht="15">
      <c r="A1277" s="10"/>
      <c r="B1277" s="10"/>
    </row>
    <row r="1278" spans="1:2" ht="15">
      <c r="A1278" s="10"/>
      <c r="B1278" s="10"/>
    </row>
    <row r="1279" spans="1:2" ht="15">
      <c r="A1279" s="10"/>
      <c r="B1279" s="10"/>
    </row>
    <row r="1280" spans="1:2" ht="15">
      <c r="A1280" s="10"/>
      <c r="B1280" s="10"/>
    </row>
    <row r="1281" spans="1:2" ht="15">
      <c r="A1281" s="10"/>
      <c r="B1281" s="10"/>
    </row>
    <row r="1282" spans="1:2" ht="15">
      <c r="A1282" s="10"/>
      <c r="B1282" s="10"/>
    </row>
    <row r="1283" spans="1:2" ht="15">
      <c r="A1283" s="10"/>
      <c r="B1283" s="10"/>
    </row>
    <row r="1284" spans="1:2" ht="15">
      <c r="A1284" s="10"/>
      <c r="B1284" s="10"/>
    </row>
    <row r="1285" spans="1:2" ht="15">
      <c r="A1285" s="10"/>
      <c r="B1285" s="10"/>
    </row>
    <row r="1286" spans="1:2" ht="15">
      <c r="A1286" s="10"/>
      <c r="B1286" s="10"/>
    </row>
    <row r="1287" spans="1:2" ht="15">
      <c r="A1287" s="10"/>
      <c r="B1287" s="10"/>
    </row>
    <row r="1288" spans="1:2" ht="15">
      <c r="A1288" s="10"/>
      <c r="B1288" s="10"/>
    </row>
    <row r="1289" spans="1:2" ht="15">
      <c r="A1289" s="10"/>
      <c r="B1289" s="10"/>
    </row>
    <row r="1290" spans="1:2" ht="15">
      <c r="A1290" s="10"/>
      <c r="B1290" s="10"/>
    </row>
    <row r="1291" spans="1:2" ht="15">
      <c r="A1291" s="10"/>
      <c r="B1291" s="10"/>
    </row>
    <row r="1292" spans="1:2" ht="15">
      <c r="A1292" s="10"/>
      <c r="B1292" s="10"/>
    </row>
    <row r="1293" spans="1:2" ht="15">
      <c r="A1293" s="10"/>
      <c r="B1293" s="10"/>
    </row>
    <row r="1294" spans="1:2" ht="15">
      <c r="A1294" s="10"/>
      <c r="B1294" s="10"/>
    </row>
    <row r="1295" spans="1:2" ht="15">
      <c r="A1295" s="10"/>
      <c r="B1295" s="10"/>
    </row>
    <row r="1296" spans="1:2" ht="15">
      <c r="A1296" s="10"/>
      <c r="B1296" s="10"/>
    </row>
    <row r="1297" spans="1:2" ht="15">
      <c r="A1297" s="10"/>
      <c r="B1297" s="10"/>
    </row>
    <row r="1298" spans="1:2" ht="15">
      <c r="A1298" s="10"/>
      <c r="B1298" s="10"/>
    </row>
    <row r="1299" spans="1:2" ht="15">
      <c r="A1299" s="10"/>
      <c r="B1299" s="10"/>
    </row>
    <row r="1300" spans="1:2" ht="15">
      <c r="A1300" s="10"/>
      <c r="B1300" s="10"/>
    </row>
    <row r="1301" spans="1:2" ht="15">
      <c r="A1301" s="10"/>
      <c r="B1301" s="10"/>
    </row>
    <row r="1302" spans="1:2" ht="15">
      <c r="A1302" s="10"/>
      <c r="B1302" s="10"/>
    </row>
    <row r="1303" spans="1:2" ht="15">
      <c r="A1303" s="10"/>
      <c r="B1303" s="10"/>
    </row>
    <row r="1304" spans="1:2" ht="15">
      <c r="A1304" s="10"/>
      <c r="B1304" s="10"/>
    </row>
    <row r="1305" spans="1:2" ht="15">
      <c r="A1305" s="10"/>
      <c r="B1305" s="10"/>
    </row>
    <row r="1306" spans="1:2" ht="15">
      <c r="A1306" s="10"/>
      <c r="B1306" s="10"/>
    </row>
    <row r="1307" spans="1:2" ht="15">
      <c r="A1307" s="10"/>
      <c r="B1307" s="10"/>
    </row>
    <row r="1308" spans="1:2" ht="15">
      <c r="A1308" s="10"/>
      <c r="B1308" s="10"/>
    </row>
    <row r="1309" spans="1:2" ht="15">
      <c r="A1309" s="10"/>
      <c r="B1309" s="10"/>
    </row>
    <row r="1310" spans="1:2" ht="15">
      <c r="A1310" s="10"/>
      <c r="B1310" s="10"/>
    </row>
    <row r="1311" spans="1:2" ht="15">
      <c r="A1311" s="10"/>
      <c r="B1311" s="10"/>
    </row>
    <row r="1312" spans="1:2" ht="15">
      <c r="A1312" s="10"/>
      <c r="B1312" s="10"/>
    </row>
    <row r="1313" spans="1:2" ht="15">
      <c r="A1313" s="10"/>
      <c r="B1313" s="10"/>
    </row>
    <row r="1314" spans="1:2" ht="15">
      <c r="A1314" s="10"/>
      <c r="B1314" s="10"/>
    </row>
    <row r="1315" spans="1:2" ht="15">
      <c r="A1315" s="10"/>
      <c r="B1315" s="10"/>
    </row>
    <row r="1316" spans="1:2" ht="15">
      <c r="A1316" s="10"/>
      <c r="B1316" s="10"/>
    </row>
    <row r="1317" spans="1:2" ht="15">
      <c r="A1317" s="10"/>
      <c r="B1317" s="10"/>
    </row>
    <row r="1318" spans="1:2" ht="15">
      <c r="A1318" s="10"/>
      <c r="B1318" s="10"/>
    </row>
    <row r="1319" spans="1:2" ht="15">
      <c r="A1319" s="10"/>
      <c r="B1319" s="10"/>
    </row>
    <row r="1320" spans="1:2" ht="15">
      <c r="A1320" s="10"/>
      <c r="B1320" s="10"/>
    </row>
    <row r="1321" spans="1:2" ht="15">
      <c r="A1321" s="10"/>
      <c r="B1321" s="10"/>
    </row>
    <row r="1322" spans="1:2" ht="15">
      <c r="A1322" s="10"/>
      <c r="B1322" s="10"/>
    </row>
    <row r="1323" spans="1:2" ht="15">
      <c r="A1323" s="10"/>
      <c r="B1323" s="10"/>
    </row>
    <row r="1324" spans="1:2" ht="15">
      <c r="A1324" s="10"/>
      <c r="B1324" s="10"/>
    </row>
    <row r="1325" spans="1:2" ht="15">
      <c r="A1325" s="10"/>
      <c r="B1325" s="10"/>
    </row>
    <row r="1326" spans="1:2" ht="15">
      <c r="A1326" s="10"/>
      <c r="B1326" s="10"/>
    </row>
    <row r="1327" spans="1:2" ht="15">
      <c r="A1327" s="10"/>
      <c r="B1327" s="10"/>
    </row>
    <row r="1328" spans="1:2" ht="15">
      <c r="A1328" s="10"/>
      <c r="B1328" s="10"/>
    </row>
    <row r="1329" spans="1:2" ht="15">
      <c r="A1329" s="10"/>
      <c r="B1329" s="10"/>
    </row>
    <row r="1330" spans="1:2" ht="15">
      <c r="A1330" s="10"/>
      <c r="B1330" s="10"/>
    </row>
    <row r="1331" spans="1:2" ht="15">
      <c r="A1331" s="10"/>
      <c r="B1331" s="10"/>
    </row>
    <row r="1332" spans="1:2" ht="15">
      <c r="A1332" s="10"/>
      <c r="B1332" s="10"/>
    </row>
    <row r="1333" spans="1:2" ht="15">
      <c r="A1333" s="10"/>
      <c r="B1333" s="10"/>
    </row>
    <row r="1334" spans="1:2" ht="15">
      <c r="A1334" s="10"/>
      <c r="B1334" s="10"/>
    </row>
    <row r="1335" spans="1:2" ht="15">
      <c r="A1335" s="10"/>
      <c r="B1335" s="10"/>
    </row>
    <row r="1336" spans="1:2" ht="15">
      <c r="A1336" s="10"/>
      <c r="B1336" s="10"/>
    </row>
    <row r="1337" spans="1:2" ht="15">
      <c r="A1337" s="10"/>
      <c r="B1337" s="10"/>
    </row>
    <row r="1338" spans="1:2" ht="15">
      <c r="A1338" s="10"/>
      <c r="B1338" s="10"/>
    </row>
    <row r="1339" spans="1:2" ht="15">
      <c r="A1339" s="10"/>
      <c r="B1339" s="10"/>
    </row>
    <row r="1340" spans="1:2" ht="15">
      <c r="A1340" s="10"/>
      <c r="B1340" s="10"/>
    </row>
    <row r="1341" spans="1:2" ht="15">
      <c r="A1341" s="10"/>
      <c r="B1341" s="10"/>
    </row>
    <row r="1342" spans="1:2" ht="15">
      <c r="A1342" s="10"/>
      <c r="B1342" s="10"/>
    </row>
    <row r="1343" spans="1:2" ht="15">
      <c r="A1343" s="10"/>
      <c r="B1343" s="10"/>
    </row>
    <row r="1344" spans="1:2" ht="15">
      <c r="A1344" s="10"/>
      <c r="B1344" s="10"/>
    </row>
    <row r="1345" spans="1:2" ht="15">
      <c r="A1345" s="10"/>
      <c r="B1345" s="10"/>
    </row>
    <row r="1346" spans="1:2" ht="15">
      <c r="A1346" s="10"/>
      <c r="B1346" s="10"/>
    </row>
    <row r="1347" spans="1:2" ht="15">
      <c r="A1347" s="10"/>
      <c r="B1347" s="10"/>
    </row>
    <row r="1348" spans="1:2" ht="15">
      <c r="A1348" s="10"/>
      <c r="B1348" s="10"/>
    </row>
    <row r="1349" spans="1:2" ht="15">
      <c r="A1349" s="10"/>
      <c r="B1349" s="10"/>
    </row>
    <row r="1350" spans="1:2" ht="15">
      <c r="A1350" s="10"/>
      <c r="B1350" s="10"/>
    </row>
    <row r="1351" spans="1:2" ht="15">
      <c r="A1351" s="10"/>
      <c r="B1351" s="10"/>
    </row>
    <row r="1352" spans="1:2" ht="15">
      <c r="A1352" s="10"/>
      <c r="B1352" s="10"/>
    </row>
    <row r="1353" spans="1:2" ht="15">
      <c r="A1353" s="10"/>
      <c r="B1353" s="10"/>
    </row>
    <row r="1354" spans="1:2" ht="15">
      <c r="A1354" s="10"/>
      <c r="B1354" s="10"/>
    </row>
    <row r="1355" spans="1:2" ht="15">
      <c r="A1355" s="10"/>
      <c r="B1355" s="10"/>
    </row>
    <row r="1356" spans="1:2" ht="15">
      <c r="A1356" s="10"/>
      <c r="B1356" s="10"/>
    </row>
    <row r="1357" spans="1:2" ht="15">
      <c r="A1357" s="10"/>
      <c r="B1357" s="10"/>
    </row>
    <row r="1358" spans="1:2" ht="15">
      <c r="A1358" s="10"/>
      <c r="B1358" s="10"/>
    </row>
    <row r="1359" spans="1:2" ht="15">
      <c r="A1359" s="10"/>
      <c r="B1359" s="10"/>
    </row>
    <row r="1360" spans="1:2" ht="15">
      <c r="A1360" s="10"/>
      <c r="B1360" s="10"/>
    </row>
    <row r="1361" spans="1:2" ht="15">
      <c r="A1361" s="10"/>
      <c r="B1361" s="10"/>
    </row>
    <row r="1362" spans="1:2" ht="15">
      <c r="A1362" s="10"/>
      <c r="B1362" s="10"/>
    </row>
    <row r="1363" spans="1:2" ht="15">
      <c r="A1363" s="10"/>
      <c r="B1363" s="10"/>
    </row>
    <row r="1364" spans="1:2" ht="15">
      <c r="A1364" s="10"/>
      <c r="B1364" s="10"/>
    </row>
    <row r="1365" spans="1:2" ht="15">
      <c r="A1365" s="10"/>
      <c r="B1365" s="10"/>
    </row>
    <row r="1366" spans="1:2" ht="15">
      <c r="A1366" s="10"/>
      <c r="B1366" s="10"/>
    </row>
    <row r="1367" spans="1:2" ht="15">
      <c r="A1367" s="10"/>
      <c r="B1367" s="10"/>
    </row>
    <row r="1368" spans="1:2" ht="15">
      <c r="A1368" s="10"/>
      <c r="B1368" s="10"/>
    </row>
    <row r="1369" spans="1:2" ht="15">
      <c r="A1369" s="10"/>
      <c r="B1369" s="10"/>
    </row>
    <row r="1370" spans="1:2" ht="15">
      <c r="A1370" s="10"/>
      <c r="B1370" s="10"/>
    </row>
    <row r="1371" spans="1:2" ht="15">
      <c r="A1371" s="10"/>
      <c r="B1371" s="10"/>
    </row>
    <row r="1372" spans="1:2" ht="15">
      <c r="A1372" s="10"/>
      <c r="B1372" s="10"/>
    </row>
    <row r="1373" spans="1:2" ht="15">
      <c r="A1373" s="10"/>
      <c r="B1373" s="10"/>
    </row>
    <row r="1374" spans="1:2" ht="15">
      <c r="A1374" s="10"/>
      <c r="B1374" s="10"/>
    </row>
    <row r="1375" spans="1:2" ht="15">
      <c r="A1375" s="10"/>
      <c r="B1375" s="10"/>
    </row>
    <row r="1376" spans="1:2" ht="15">
      <c r="A1376" s="10"/>
      <c r="B1376" s="10"/>
    </row>
    <row r="1377" spans="1:2" ht="15">
      <c r="A1377" s="10"/>
      <c r="B1377" s="10"/>
    </row>
    <row r="1378" spans="1:2" ht="15">
      <c r="A1378" s="10"/>
      <c r="B1378" s="10"/>
    </row>
    <row r="1379" spans="1:2" ht="15">
      <c r="A1379" s="10"/>
      <c r="B1379" s="10"/>
    </row>
    <row r="1380" spans="1:2" ht="15">
      <c r="A1380" s="10"/>
      <c r="B1380" s="10"/>
    </row>
    <row r="1381" spans="1:2" ht="15">
      <c r="A1381" s="10"/>
      <c r="B1381" s="10"/>
    </row>
    <row r="1382" spans="1:2" ht="15">
      <c r="A1382" s="10"/>
      <c r="B1382" s="10"/>
    </row>
    <row r="1383" spans="1:2" ht="15">
      <c r="A1383" s="10"/>
      <c r="B1383" s="10"/>
    </row>
    <row r="1384" spans="1:2" ht="15">
      <c r="A1384" s="10"/>
      <c r="B1384" s="10"/>
    </row>
    <row r="1385" spans="1:2" ht="15">
      <c r="A1385" s="10"/>
      <c r="B1385" s="10"/>
    </row>
    <row r="1386" spans="1:2" ht="15">
      <c r="A1386" s="10"/>
      <c r="B1386" s="10"/>
    </row>
    <row r="1387" spans="1:2" ht="15">
      <c r="A1387" s="10"/>
      <c r="B1387" s="10"/>
    </row>
    <row r="1388" spans="1:2" ht="15">
      <c r="A1388" s="10"/>
      <c r="B1388" s="10"/>
    </row>
    <row r="1389" spans="1:2" ht="15">
      <c r="A1389" s="10"/>
      <c r="B1389" s="10"/>
    </row>
    <row r="1390" spans="1:2" ht="15">
      <c r="A1390" s="10"/>
      <c r="B1390" s="10"/>
    </row>
    <row r="1391" spans="1:2" ht="15">
      <c r="A1391" s="10"/>
      <c r="B1391" s="10"/>
    </row>
    <row r="1392" spans="1:2" ht="15">
      <c r="A1392" s="10"/>
      <c r="B1392" s="10"/>
    </row>
    <row r="1393" spans="1:2" ht="15">
      <c r="A1393" s="10"/>
      <c r="B1393" s="10"/>
    </row>
    <row r="1394" spans="1:2" ht="15">
      <c r="A1394" s="10"/>
      <c r="B1394" s="10"/>
    </row>
    <row r="1395" spans="1:2" ht="15">
      <c r="A1395" s="10"/>
      <c r="B1395" s="10"/>
    </row>
    <row r="1396" spans="1:2" ht="15">
      <c r="A1396" s="10"/>
      <c r="B1396" s="10"/>
    </row>
    <row r="1397" spans="1:2" ht="15">
      <c r="A1397" s="10"/>
      <c r="B1397" s="10"/>
    </row>
    <row r="1398" spans="1:2" ht="15">
      <c r="A1398" s="10"/>
      <c r="B1398" s="10"/>
    </row>
    <row r="1399" spans="1:2" ht="15">
      <c r="A1399" s="10"/>
      <c r="B1399" s="10"/>
    </row>
    <row r="1400" spans="1:2" ht="15">
      <c r="A1400" s="10"/>
      <c r="B1400" s="10"/>
    </row>
    <row r="1401" spans="1:2" ht="15">
      <c r="A1401" s="10"/>
      <c r="B1401" s="10"/>
    </row>
    <row r="1402" spans="1:2" ht="15">
      <c r="A1402" s="10"/>
      <c r="B1402" s="10"/>
    </row>
    <row r="1403" spans="1:2" ht="15">
      <c r="A1403" s="10"/>
      <c r="B1403" s="10"/>
    </row>
    <row r="1404" spans="1:2" ht="15">
      <c r="A1404" s="10"/>
      <c r="B1404" s="10"/>
    </row>
    <row r="1405" spans="1:2" ht="15">
      <c r="A1405" s="10"/>
      <c r="B1405" s="10"/>
    </row>
    <row r="1406" spans="1:2" ht="15">
      <c r="A1406" s="10"/>
      <c r="B1406" s="10"/>
    </row>
    <row r="1407" spans="1:2" ht="15">
      <c r="A1407" s="10"/>
      <c r="B1407" s="10"/>
    </row>
    <row r="1408" spans="1:2" ht="15">
      <c r="A1408" s="10"/>
      <c r="B1408" s="10"/>
    </row>
    <row r="1409" spans="1:2" ht="15">
      <c r="A1409" s="10"/>
      <c r="B1409" s="10"/>
    </row>
    <row r="1410" spans="1:2" ht="15">
      <c r="A1410" s="10"/>
      <c r="B1410" s="10"/>
    </row>
    <row r="1411" spans="1:2" ht="15">
      <c r="A1411" s="10"/>
      <c r="B1411" s="10"/>
    </row>
    <row r="1412" spans="1:2" ht="15">
      <c r="A1412" s="10"/>
      <c r="B1412" s="10"/>
    </row>
    <row r="1413" spans="1:2" ht="15">
      <c r="A1413" s="10"/>
      <c r="B1413" s="10"/>
    </row>
    <row r="1414" spans="1:2" ht="15">
      <c r="A1414" s="10"/>
      <c r="B1414" s="10"/>
    </row>
    <row r="1415" spans="1:2" ht="15">
      <c r="A1415" s="10"/>
      <c r="B1415" s="10"/>
    </row>
    <row r="1416" spans="1:2" ht="15">
      <c r="A1416" s="10"/>
      <c r="B1416" s="10"/>
    </row>
    <row r="1417" spans="1:2" ht="15">
      <c r="A1417" s="10"/>
      <c r="B1417" s="10"/>
    </row>
    <row r="1418" spans="1:2" ht="15">
      <c r="A1418" s="10"/>
      <c r="B1418" s="10"/>
    </row>
    <row r="1419" spans="1:2" ht="15">
      <c r="A1419" s="10"/>
      <c r="B1419" s="10"/>
    </row>
    <row r="1420" spans="1:2" ht="15">
      <c r="A1420" s="10"/>
      <c r="B1420" s="10"/>
    </row>
    <row r="1421" spans="1:2" ht="15">
      <c r="A1421" s="10"/>
      <c r="B1421" s="10"/>
    </row>
    <row r="1422" spans="1:2" ht="15">
      <c r="A1422" s="10"/>
      <c r="B1422" s="10"/>
    </row>
    <row r="1423" spans="1:2" ht="15">
      <c r="A1423" s="10"/>
      <c r="B1423" s="10"/>
    </row>
    <row r="1424" spans="1:2" ht="15">
      <c r="A1424" s="10"/>
      <c r="B1424" s="10"/>
    </row>
    <row r="1425" spans="1:2" ht="15">
      <c r="A1425" s="10"/>
      <c r="B1425" s="10"/>
    </row>
    <row r="1426" spans="1:2" ht="15">
      <c r="A1426" s="10"/>
      <c r="B1426" s="10"/>
    </row>
    <row r="1427" spans="1:2" ht="15">
      <c r="A1427" s="10"/>
      <c r="B1427" s="10"/>
    </row>
    <row r="1428" spans="1:2" ht="15">
      <c r="A1428" s="10"/>
      <c r="B1428" s="10"/>
    </row>
    <row r="1429" spans="1:2" ht="15">
      <c r="A1429" s="10"/>
      <c r="B1429" s="10"/>
    </row>
    <row r="1430" spans="1:2" ht="15">
      <c r="A1430" s="10"/>
      <c r="B1430" s="10"/>
    </row>
    <row r="1431" spans="1:2" ht="15">
      <c r="A1431" s="10"/>
      <c r="B1431" s="10"/>
    </row>
    <row r="1432" spans="1:2" ht="15">
      <c r="A1432" s="10"/>
      <c r="B1432" s="10"/>
    </row>
    <row r="1433" spans="1:2" ht="15">
      <c r="A1433" s="10"/>
      <c r="B1433" s="10"/>
    </row>
    <row r="1434" spans="1:2" ht="15">
      <c r="A1434" s="10"/>
      <c r="B1434" s="10"/>
    </row>
    <row r="1435" spans="1:2" ht="15">
      <c r="A1435" s="10"/>
      <c r="B1435" s="10"/>
    </row>
    <row r="1436" spans="1:2" ht="15">
      <c r="A1436" s="10"/>
      <c r="B1436" s="10"/>
    </row>
    <row r="1437" spans="1:2" ht="15">
      <c r="A1437" s="10"/>
      <c r="B1437" s="10"/>
    </row>
    <row r="1438" spans="1:2" ht="15">
      <c r="A1438" s="10"/>
      <c r="B1438" s="10"/>
    </row>
    <row r="1439" spans="1:2" ht="15">
      <c r="A1439" s="10"/>
      <c r="B1439" s="10"/>
    </row>
    <row r="1440" spans="1:2" ht="15">
      <c r="A1440" s="10"/>
      <c r="B1440" s="10"/>
    </row>
    <row r="1441" spans="1:2" ht="15">
      <c r="A1441" s="10"/>
      <c r="B1441" s="10"/>
    </row>
    <row r="1442" spans="1:2" ht="15">
      <c r="A1442" s="10"/>
      <c r="B1442" s="10"/>
    </row>
    <row r="1443" spans="1:2" ht="15">
      <c r="A1443" s="10"/>
      <c r="B1443" s="10"/>
    </row>
    <row r="1444" spans="1:2" ht="15">
      <c r="A1444" s="10"/>
      <c r="B1444" s="10"/>
    </row>
    <row r="1445" spans="1:2" ht="15">
      <c r="A1445" s="10"/>
      <c r="B1445" s="10"/>
    </row>
    <row r="1446" spans="1:2" ht="15">
      <c r="A1446" s="10"/>
      <c r="B1446" s="10"/>
    </row>
    <row r="1447" spans="1:2" ht="15">
      <c r="A1447" s="10"/>
      <c r="B1447" s="10"/>
    </row>
    <row r="1448" spans="1:2" ht="15">
      <c r="A1448" s="10"/>
      <c r="B1448" s="10"/>
    </row>
    <row r="1449" spans="1:2" ht="15">
      <c r="A1449" s="10"/>
      <c r="B1449" s="10"/>
    </row>
    <row r="1450" spans="1:2" ht="15">
      <c r="A1450" s="10"/>
      <c r="B1450" s="10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FCTUNL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Susana</cp:lastModifiedBy>
  <cp:lastPrinted>2019-04-17T14:48:39Z</cp:lastPrinted>
  <dcterms:created xsi:type="dcterms:W3CDTF">2019-03-15T16:31:53Z</dcterms:created>
  <dcterms:modified xsi:type="dcterms:W3CDTF">2022-05-09T14:32:49Z</dcterms:modified>
  <cp:category/>
  <cp:version/>
  <cp:contentType/>
  <cp:contentStatus/>
</cp:coreProperties>
</file>